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akamata\Documents\静岡大学\川人研\川人先生資料\IISW2017\"/>
    </mc:Choice>
  </mc:AlternateContent>
  <bookViews>
    <workbookView xWindow="0" yWindow="0" windowWidth="14100" windowHeight="1226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A40" i="1" l="1"/>
  <c r="A43" i="1" s="1"/>
  <c r="A46" i="1" s="1"/>
  <c r="A49" i="1" s="1"/>
  <c r="A52" i="1" s="1"/>
  <c r="A55" i="1" s="1"/>
  <c r="A85" i="1"/>
  <c r="A88" i="1" s="1"/>
  <c r="A91" i="1" s="1"/>
  <c r="A94" i="1" s="1"/>
  <c r="A97" i="1" s="1"/>
  <c r="A100" i="1" s="1"/>
  <c r="A103" i="1" s="1"/>
  <c r="A215" i="1" l="1"/>
  <c r="A218" i="1" s="1"/>
  <c r="A221" i="1" s="1"/>
  <c r="A350" i="1" l="1"/>
  <c r="A352" i="1"/>
  <c r="A363" i="1" l="1"/>
  <c r="A366" i="1" s="1"/>
  <c r="A369" i="1" s="1"/>
  <c r="A372" i="1" s="1"/>
  <c r="A375" i="1" s="1"/>
  <c r="A378" i="1" s="1"/>
  <c r="A383" i="1" s="1"/>
  <c r="A386" i="1" s="1"/>
  <c r="A389" i="1" s="1"/>
  <c r="A392" i="1" s="1"/>
  <c r="A395" i="1" s="1"/>
  <c r="A398" i="1" s="1"/>
  <c r="A401" i="1" s="1"/>
  <c r="A314" i="1"/>
  <c r="A317" i="1" s="1"/>
  <c r="A16" i="1"/>
  <c r="A19" i="1" s="1"/>
  <c r="A22" i="1" s="1"/>
  <c r="A25" i="1" l="1"/>
  <c r="A28" i="1" s="1"/>
  <c r="A31" i="1" s="1"/>
  <c r="A34" i="1" s="1"/>
  <c r="A39" i="1" s="1"/>
  <c r="A42" i="1" s="1"/>
  <c r="A45" i="1" s="1"/>
  <c r="A48" i="1" s="1"/>
  <c r="A51" i="1" s="1"/>
  <c r="A54" i="1" s="1"/>
  <c r="A57" i="1" s="1"/>
  <c r="A62" i="1" s="1"/>
  <c r="A65" i="1" s="1"/>
  <c r="A68" i="1" s="1"/>
  <c r="A71" i="1" s="1"/>
  <c r="A74" i="1" s="1"/>
  <c r="A77" i="1" s="1"/>
  <c r="A80" i="1" s="1"/>
  <c r="A320" i="1"/>
  <c r="A323" i="1" s="1"/>
  <c r="A326" i="1" s="1"/>
  <c r="A329" i="1" s="1"/>
  <c r="A334" i="1" s="1"/>
  <c r="A338" i="1" s="1"/>
  <c r="A341" i="1" s="1"/>
  <c r="A344" i="1" s="1"/>
  <c r="A347" i="1" s="1"/>
  <c r="A224" i="1"/>
  <c r="A227" i="1" s="1"/>
  <c r="A230" i="1" s="1"/>
  <c r="A207" i="1" l="1"/>
  <c r="A142" i="1"/>
  <c r="A106" i="1"/>
  <c r="A109" i="1" s="1"/>
  <c r="A112" i="1" s="1"/>
  <c r="A115" i="1" s="1"/>
  <c r="A118" i="1" s="1"/>
  <c r="A121" i="1" s="1"/>
  <c r="A124" i="1" s="1"/>
  <c r="A127" i="1" s="1"/>
  <c r="A130" i="1" s="1"/>
  <c r="A133" i="1" s="1"/>
  <c r="A136" i="1" s="1"/>
  <c r="A139" i="1" s="1"/>
  <c r="A144" i="1" s="1"/>
  <c r="A147" i="1" s="1"/>
  <c r="A150" i="1" s="1"/>
  <c r="A153" i="1" s="1"/>
  <c r="A156" i="1" s="1"/>
  <c r="A159" i="1" s="1"/>
  <c r="A162" i="1" s="1"/>
  <c r="A165" i="1" s="1"/>
  <c r="A168" i="1" s="1"/>
  <c r="A171" i="1" s="1"/>
  <c r="A174" i="1" s="1"/>
  <c r="A177" i="1" s="1"/>
  <c r="A180" i="1" s="1"/>
  <c r="A183" i="1" l="1"/>
  <c r="A186" i="1" s="1"/>
  <c r="A189" i="1" s="1"/>
  <c r="A192" i="1" s="1"/>
  <c r="A195" i="1" s="1"/>
  <c r="A198" i="1" s="1"/>
  <c r="A201" i="1" s="1"/>
  <c r="A204" i="1" s="1"/>
  <c r="A217" i="1"/>
  <c r="A220" i="1" s="1"/>
  <c r="A223" i="1" s="1"/>
  <c r="A226" i="1" s="1"/>
  <c r="A229" i="1" s="1"/>
  <c r="A232" i="1" s="1"/>
  <c r="A237" i="1" s="1"/>
  <c r="A241" i="1" s="1"/>
  <c r="A244" i="1" s="1"/>
  <c r="A247" i="1" s="1"/>
  <c r="A250" i="1" s="1"/>
  <c r="A253" i="1" s="1"/>
  <c r="A256" i="1" s="1"/>
  <c r="A261" i="1" s="1"/>
  <c r="A264" i="1" s="1"/>
  <c r="A267" i="1" s="1"/>
  <c r="A270" i="1" s="1"/>
  <c r="A273" i="1" s="1"/>
  <c r="A276" i="1" s="1"/>
  <c r="A279" i="1" s="1"/>
  <c r="A282" i="1" s="1"/>
  <c r="A287" i="1" s="1"/>
  <c r="A291" i="1" s="1"/>
  <c r="A294" i="1" s="1"/>
  <c r="A297" i="1" s="1"/>
  <c r="A300" i="1" s="1"/>
  <c r="A303" i="1" s="1"/>
</calcChain>
</file>

<file path=xl/comments1.xml><?xml version="1.0" encoding="utf-8"?>
<comments xmlns="http://schemas.openxmlformats.org/spreadsheetml/2006/main">
  <authors>
    <author>idl234-3</author>
  </authors>
  <commentList>
    <comment ref="B3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idl234-3:</t>
        </r>
        <r>
          <rPr>
            <sz val="9"/>
            <color indexed="81"/>
            <rFont val="ＭＳ Ｐゴシック"/>
            <family val="3"/>
            <charset val="128"/>
          </rPr>
          <t xml:space="preserve">
3Harvest Imaging, Bree, Belgium. が、PDFでは
2Harvest Imaging, Bree, Belgiumになっています。ご確認ください。
</t>
        </r>
      </text>
    </comment>
  </commentList>
</comments>
</file>

<file path=xl/sharedStrings.xml><?xml version="1.0" encoding="utf-8"?>
<sst xmlns="http://schemas.openxmlformats.org/spreadsheetml/2006/main" count="334" uniqueCount="330">
  <si>
    <t>Poster Viewing</t>
    <phoneticPr fontId="1"/>
  </si>
  <si>
    <t>Lunch</t>
    <phoneticPr fontId="1"/>
  </si>
  <si>
    <t>Break</t>
    <phoneticPr fontId="1"/>
  </si>
  <si>
    <t>Registration</t>
    <phoneticPr fontId="1"/>
  </si>
  <si>
    <t>Welcome</t>
    <phoneticPr fontId="1"/>
  </si>
  <si>
    <t>08:30-08:45</t>
    <phoneticPr fontId="1"/>
  </si>
  <si>
    <t>Opening</t>
    <phoneticPr fontId="1"/>
  </si>
  <si>
    <t xml:space="preserve">Session 02   </t>
    <phoneticPr fontId="1"/>
  </si>
  <si>
    <t>PROGRAM</t>
    <phoneticPr fontId="1"/>
  </si>
  <si>
    <t>08:00-08:30</t>
    <phoneticPr fontId="1"/>
  </si>
  <si>
    <t>Break</t>
    <phoneticPr fontId="1"/>
  </si>
  <si>
    <t>Invited Presentation-II</t>
    <phoneticPr fontId="1"/>
  </si>
  <si>
    <t>I2</t>
    <phoneticPr fontId="1"/>
  </si>
  <si>
    <t>Lunch</t>
    <phoneticPr fontId="1"/>
  </si>
  <si>
    <t>Closing Remarks</t>
    <phoneticPr fontId="1"/>
  </si>
  <si>
    <t>Temporal Noise Improvement Using the Selective Application of the Fluorine Implantation in the CMOS Image Sensor</t>
  </si>
  <si>
    <t>A Flexible 32x32 Dual-Side Single-Photon Image Sensor</t>
  </si>
  <si>
    <t xml:space="preserve">Session 01   </t>
    <phoneticPr fontId="1"/>
  </si>
  <si>
    <t>2017 INTERNATIONAL IMAGE SENSOR WORKSHOP</t>
    <phoneticPr fontId="1"/>
  </si>
  <si>
    <t>Tuesday, May 30th 2017</t>
    <phoneticPr fontId="1"/>
  </si>
  <si>
    <t>Wednesday, May 31st 2017</t>
    <phoneticPr fontId="1"/>
  </si>
  <si>
    <t>Invited Presentation-I</t>
    <phoneticPr fontId="1"/>
  </si>
  <si>
    <t>I1</t>
    <phoneticPr fontId="1"/>
  </si>
  <si>
    <t>Thursday, June 1st 2017</t>
    <phoneticPr fontId="1"/>
  </si>
  <si>
    <t>Invited Presentation-III</t>
    <phoneticPr fontId="1"/>
  </si>
  <si>
    <t>I3</t>
    <phoneticPr fontId="1"/>
  </si>
  <si>
    <t>Friday, June 2nd 2017</t>
    <phoneticPr fontId="1"/>
  </si>
  <si>
    <t>08:30-09:00</t>
    <phoneticPr fontId="1"/>
  </si>
  <si>
    <t>Invited Presentation-IV</t>
    <phoneticPr fontId="1"/>
  </si>
  <si>
    <t>I4</t>
    <phoneticPr fontId="1"/>
  </si>
  <si>
    <t>Grand Prince Hotel Hiroshima
May 30th - June 2nd, 2017 Hiroshima, Japan</t>
    <phoneticPr fontId="1"/>
  </si>
  <si>
    <t>Stacked Image Sensors</t>
  </si>
  <si>
    <t>Noise</t>
  </si>
  <si>
    <t>Dark Current Limiting Mechanisms in CMOS Image Sensors</t>
  </si>
  <si>
    <t>Development of Low Noise Memory Node in a 2.8um Global Shutter Pixel with Dual Transfer</t>
  </si>
  <si>
    <t>Statistical Analysis of Random Telegraph Noise in Source Follower Transistors with Various Shapes</t>
  </si>
  <si>
    <t>Impact of Random Telegraph Noise with Various Time Constants and Number of States in CMOS Image Sensors</t>
  </si>
  <si>
    <t>A Spectral Imaging System with an Over 70dB SNR CMOS Image Sensor and Electrically Tunable 10nm FWHM Multi-Bandpass Filter</t>
  </si>
  <si>
    <t>R13</t>
  </si>
  <si>
    <t>R14</t>
  </si>
  <si>
    <t>Quantum Efficiency Simulation with Boltzmann Transport Equation for Motion Modeling of Individual Particles in Photodiodes</t>
  </si>
  <si>
    <t>R15</t>
  </si>
  <si>
    <t>R16</t>
  </si>
  <si>
    <t>Lens Solution for  Intensity Enhancement in Large-Pixel Single-Photon Avalanche Diode</t>
  </si>
  <si>
    <t>R17</t>
  </si>
  <si>
    <t>A Small Pixel High Performance Full Frame HDR Sensor</t>
  </si>
  <si>
    <t>Column-Parallel Dynamic TDC Reallocation in SPAD Sensor Module Fabricated in 180nm CMOS for Near Infrared Optical Tomography</t>
  </si>
  <si>
    <t>Extending the Dynamic Range of Oversampled Binary SPAD Image Sensors</t>
  </si>
  <si>
    <t>A Study on Photon Effect to Image Plane</t>
  </si>
  <si>
    <t xml:space="preserve">Charge-Coupled CMOS TDI Imager </t>
  </si>
  <si>
    <t>Vertically Integrated Edgeless Photon Imaging Camera</t>
  </si>
  <si>
    <t>Fully Depleted, Monolithic Pinned Photodiode CMOS Image Sensor Using Reverse Substrate Bias</t>
  </si>
  <si>
    <t>A New Radiation Hardened CMOS Image Sensor for Nuclear Plant</t>
  </si>
  <si>
    <t>Recent Enhancements to Electron Multiplying CCD Image Sensors</t>
  </si>
  <si>
    <t>Event-Driven Correlated Double Sampling for Pulse-Frequency-Modulation A/D Converters Integrated in Pixel-Parallel Image Sensors</t>
  </si>
  <si>
    <t>A CMOS Front-end for GaN-based UV Imaging</t>
  </si>
  <si>
    <t>Low Dark Current UV-VIS Planar- electrode Perovskite CMOS Image Sensor</t>
  </si>
  <si>
    <t xml:space="preserve">3 µm Pitch, 1 µm Active Diameter SPAD Arrays in 130nm CMOS Imaging Technology </t>
  </si>
  <si>
    <t>Object Tracking and Reconstruction with a Quanta Image Sensor</t>
  </si>
  <si>
    <t>R24</t>
  </si>
  <si>
    <t>R25</t>
  </si>
  <si>
    <t>3D Imaging with CMOS Single-Photon Detector Arrays for Space Applications: Ground-Based Measurements and Irradiation Tests</t>
  </si>
  <si>
    <t>R26</t>
  </si>
  <si>
    <t>R27</t>
  </si>
  <si>
    <t>A Low-Power Low-Cost High-Speed 2D/3D Camera for Virtual Reality Headsets, Mobile Devices and Automobiles</t>
  </si>
  <si>
    <t>R28</t>
  </si>
  <si>
    <t>R29</t>
  </si>
  <si>
    <t>R30</t>
  </si>
  <si>
    <t xml:space="preserve">A 98dB Linear Dynamic Range, High Speed CMOS Image Sensor </t>
  </si>
  <si>
    <t>R31</t>
  </si>
  <si>
    <t>R32</t>
  </si>
  <si>
    <t>R33</t>
  </si>
  <si>
    <t>R34</t>
  </si>
  <si>
    <t>A 1392x976 2.8μm 120dB CIS with Per-Pixel Controlled Conversion Gain</t>
  </si>
  <si>
    <t>R35</t>
  </si>
  <si>
    <t>The Temporal Resolution Limit of the Silicon Image Sensors</t>
  </si>
  <si>
    <t>R36</t>
  </si>
  <si>
    <t>10Mfps 960 Frames Video Capturing Using a UHS Global Shutter CMOS Image Sensor with High Density Analog Memories</t>
  </si>
  <si>
    <t>R37</t>
  </si>
  <si>
    <t>R38</t>
  </si>
  <si>
    <t xml:space="preserve">A 0.64 microseconds Row-Time CMOS Image Sensor using Gm-Enhanced Repeater Source Follower Buffer and Column Parallel Pipelined ADC </t>
  </si>
  <si>
    <t>R39</t>
  </si>
  <si>
    <t>R40</t>
  </si>
  <si>
    <t>ADC</t>
  </si>
  <si>
    <t>R41</t>
  </si>
  <si>
    <t>R42</t>
  </si>
  <si>
    <t>R43</t>
  </si>
  <si>
    <t>R45</t>
  </si>
  <si>
    <t>R46</t>
  </si>
  <si>
    <t>R47</t>
  </si>
  <si>
    <t>R48</t>
  </si>
  <si>
    <t>A 1ms High-Speed Vision Chip with 3D-Stacked 140GOPS Column-Parallel PEs for Diverse Sensing Applications</t>
  </si>
  <si>
    <t>R49</t>
  </si>
  <si>
    <t xml:space="preserve">High Speed Backside Illuminated TDI CCD-in-CMOS Sensor </t>
  </si>
  <si>
    <t>R50</t>
  </si>
  <si>
    <t>Event-Driven Dual-Gain Fully-Depleted SOI Based X-Ray Detector for High Energy Particle Imaging</t>
  </si>
  <si>
    <t>R51</t>
  </si>
  <si>
    <t>Radiation-hard, Nanosecond-gated CMOS Imaging Detectors</t>
  </si>
  <si>
    <t>R52</t>
  </si>
  <si>
    <t>R53</t>
  </si>
  <si>
    <t>R54</t>
  </si>
  <si>
    <t>Challenges in Improving the Performances of Radiation Hard CMOS Image Sensors for Gigarad (Grad) Total Ionizing Dose</t>
  </si>
  <si>
    <t>R55</t>
  </si>
  <si>
    <t>Global Shutter</t>
  </si>
  <si>
    <t>R56</t>
  </si>
  <si>
    <t>R57</t>
  </si>
  <si>
    <t>R58</t>
  </si>
  <si>
    <t>R59</t>
  </si>
  <si>
    <t>R60</t>
  </si>
  <si>
    <t>R61</t>
  </si>
  <si>
    <t>Yang Ni. New Imaging Technologies, France</t>
    <phoneticPr fontId="1"/>
  </si>
  <si>
    <t>T. Okino, S. Yamahira, S. Yamada, Y. Hirose, A. Odagawa, Y. Kato and T. Tanaka. Panasonic Corporation,  Japan</t>
    <phoneticPr fontId="1"/>
  </si>
  <si>
    <t>High Dynamic Range</t>
    <phoneticPr fontId="1"/>
  </si>
  <si>
    <t>Extreme Imaging and Beyond</t>
    <phoneticPr fontId="1"/>
  </si>
  <si>
    <r>
      <t>Shinya Ichino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Takezo Mawaki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Shunichi Wakashima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Akinobu Teramoto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Rihito Kuroda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Phillipe Gaubert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Tetsuya Goto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Tomoyuki Suwa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and Shigetoshi Sugawa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Graduate School of Engineering, Tohoku University,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New Industry Creation Hatchery Center, Tohoku University, Japan</t>
    </r>
    <phoneticPr fontId="1"/>
  </si>
  <si>
    <r>
      <t>Rihito Kuroda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,Akinobu Teramoto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and Shigetoshi Sugawa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Graduate School of Engineering, Tohoku University,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New Industry Creation Hatchery Center, Tohoku University, Japan</t>
    </r>
    <phoneticPr fontId="1"/>
  </si>
  <si>
    <t>An Advanced CuCu Hybrid Bonding For Novel Stacked CMOS Image Sensor</t>
    <phoneticPr fontId="1"/>
  </si>
  <si>
    <t xml:space="preserve">Session 03   </t>
    <phoneticPr fontId="1"/>
  </si>
  <si>
    <t>Image Sensor Optics</t>
    <phoneticPr fontId="1"/>
  </si>
  <si>
    <t xml:space="preserve">Session 04   </t>
    <phoneticPr fontId="1"/>
  </si>
  <si>
    <t>Poster Presentations</t>
    <phoneticPr fontId="1"/>
  </si>
  <si>
    <t xml:space="preserve">Session 05   </t>
    <phoneticPr fontId="1"/>
  </si>
  <si>
    <t>Photon Counting and Photon-based Imaging</t>
    <phoneticPr fontId="1"/>
  </si>
  <si>
    <t xml:space="preserve">Session 06  </t>
    <phoneticPr fontId="1"/>
  </si>
  <si>
    <t>Invited Presentation and Range Imaging</t>
    <phoneticPr fontId="1"/>
  </si>
  <si>
    <t xml:space="preserve">Session 07  </t>
    <phoneticPr fontId="1"/>
  </si>
  <si>
    <t xml:space="preserve">Session 08  </t>
    <phoneticPr fontId="1"/>
  </si>
  <si>
    <t>Invited Presentation and High Speed</t>
    <phoneticPr fontId="1"/>
  </si>
  <si>
    <t xml:space="preserve">Session 09  </t>
    <phoneticPr fontId="1"/>
  </si>
  <si>
    <t xml:space="preserve">Session 10  </t>
    <phoneticPr fontId="1"/>
  </si>
  <si>
    <t>Invited Presentation and Specialty Image Sensors</t>
    <phoneticPr fontId="1"/>
  </si>
  <si>
    <t xml:space="preserve">Session 11  </t>
    <phoneticPr fontId="1"/>
  </si>
  <si>
    <t>Invited Presentation and Non-Visible Imaging</t>
    <phoneticPr fontId="1"/>
  </si>
  <si>
    <t xml:space="preserve">Session 12  </t>
    <phoneticPr fontId="1"/>
  </si>
  <si>
    <r>
      <t xml:space="preserve">Low Dark Current and Low Noise 0.9 </t>
    </r>
    <r>
      <rPr>
        <b/>
        <sz val="10.5"/>
        <rFont val="Symbol"/>
        <family val="1"/>
        <charset val="2"/>
      </rPr>
      <t></t>
    </r>
    <r>
      <rPr>
        <b/>
        <sz val="10.5"/>
        <rFont val="Century"/>
        <family val="1"/>
      </rPr>
      <t>m Pixel in a 45 nm Stacked CMOS Image Sensor Process Technology</t>
    </r>
    <phoneticPr fontId="1"/>
  </si>
  <si>
    <t>1.0um Pixel Improvements with Hybrid Bond Stacking Technology</t>
    <phoneticPr fontId="1"/>
  </si>
  <si>
    <t>Man-Lyun Ha,  Min-Kyu Kang, Sang-Won Yoon, Chang-Hoon Han, Juil Lee, and Yoon-Jong Lee. Dongbu HiTek, Korea</t>
    <phoneticPr fontId="1"/>
  </si>
  <si>
    <r>
      <t>Atsushi Ono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Atsutaka Miyamichi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Hiroki Kamehama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Keiichiro Kagawa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Keita Yasutomi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and Shoji Kawahito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Research Institute of Electronics, Shizuoka University,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Graduate School of Integrated Science and Technology, Shizuoka University, Japan</t>
    </r>
    <phoneticPr fontId="1"/>
  </si>
  <si>
    <r>
      <t>Shunsuke Okura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,Yuki Nakura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Masayoshi Shirahata</t>
    </r>
    <r>
      <rPr>
        <i/>
        <vertAlign val="superscript"/>
        <sz val="10.5"/>
        <rFont val="Century"/>
        <family val="1"/>
      </rPr>
      <t xml:space="preserve">3, </t>
    </r>
    <r>
      <rPr>
        <i/>
        <sz val="10.5"/>
        <rFont val="Century"/>
        <family val="1"/>
      </rPr>
      <t>Mitsuru Shiozaki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Takaya Kubota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Kenichiro Ishikawa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Isao Takayanagi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and Takashi Fujino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Brillnics Japan Inc.,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Graduate School of Science and Technology Ritsumeikan University, Japan;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Department of Science and Engineering Ritsumeikan University, Japan; 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Research Organization of Science and Engineering Ritsumeikan University, Japan</t>
    </r>
    <phoneticPr fontId="1"/>
  </si>
  <si>
    <t>A Miniature Imaging Device Using a Self-Reset Image Sensor for Hemodynamic Imaging</t>
    <phoneticPr fontId="1"/>
  </si>
  <si>
    <t>Investigations on Cryogenic Operation of Pinned Photodiode Pixels</t>
    <phoneticPr fontId="1"/>
  </si>
  <si>
    <t>Differential Digital Double Sampling Readout Scheme for a 4T 4-Shared Pixel with Reduced Interconnection</t>
    <phoneticPr fontId="1"/>
  </si>
  <si>
    <r>
      <t>Neale A.W. Dutton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Tarek Al Abbas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Istvan Gyongy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Robert K. Henderson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STMicroelectronics, UK;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The University of Edinburgh, UK</t>
    </r>
    <phoneticPr fontId="1"/>
  </si>
  <si>
    <t>8.25µm Pitch 66% Fill Factor Global Shared Well SPAD Image Sensor in 40nm CMOS FSI Technology</t>
    <phoneticPr fontId="1"/>
  </si>
  <si>
    <t>Two-Tier Geiger-Mode Avalanche Detector for Charged Particle Imaging</t>
    <phoneticPr fontId="1"/>
  </si>
  <si>
    <t>HAS3: A Radiation Tolerant CMOS Image Sensor for Space Applications</t>
    <phoneticPr fontId="1"/>
  </si>
  <si>
    <t>Konstantin D. Stefanov, Andrew S. Clarke, James Ivory and Andrew D. Holland. The Open University, UK</t>
    <phoneticPr fontId="1"/>
  </si>
  <si>
    <t>Rafal Kleczek, Pawel Grybos, Robert Szczygiel. AGH University of Science and Technology, Poland</t>
    <phoneticPr fontId="1"/>
  </si>
  <si>
    <t>Jan Bosiers, Erik-Jan Manoury, Harry van Kuijk, Wilco Klaassens, Holger Stoldt, René Leenen, Herman Peek, Walter de Laat. Teledyne DALSA Professional Imaging, The Netherlands</t>
    <phoneticPr fontId="1"/>
  </si>
  <si>
    <t>Design and Characterization of a 3.5um Pitch, 8192 Resolution, 5 Spectrum CMOS TDI Image Sensor</t>
    <phoneticPr fontId="1"/>
  </si>
  <si>
    <t>A 7-band CCD-in-CMOS Multispectral TDI Imager</t>
    <phoneticPr fontId="1"/>
  </si>
  <si>
    <t>A 320x240 10um CAPD ToF Image Sensor with Improved Performance</t>
    <phoneticPr fontId="1"/>
  </si>
  <si>
    <t xml:space="preserve">Simulating the Performance Required for Multi-Tap Charge Modulation Pixels in Time-Resolved Biomedical Imaging </t>
    <phoneticPr fontId="1"/>
  </si>
  <si>
    <t>Transfer-Gate Region Optimization and Pinned-Photodiode Shaping for High-Speed TOF Applications</t>
    <phoneticPr fontId="1"/>
  </si>
  <si>
    <t xml:space="preserve">Back Side Illuminated High Dynamic Range 3.0μm Pixel Featuring Vertical p-n Junction Capacitance in A Deep Pinned Photodiode </t>
    <phoneticPr fontId="1"/>
  </si>
  <si>
    <t>K. Mori, S.Okura, T. Hasegawa, S. Tanaka and I.Takayanagi. Brillnics Japan Inc., Japan</t>
    <phoneticPr fontId="1"/>
  </si>
  <si>
    <t>How to Hand-Calculate MTF in Front-Side and Backside Illuminated Image Sensors</t>
    <phoneticPr fontId="1"/>
  </si>
  <si>
    <r>
      <t>Bart Dierickx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Jean Bourgain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Bert Luyssaert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Caeleste, Belgium;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Institute for Advanced Study, USA </t>
    </r>
    <phoneticPr fontId="1"/>
  </si>
  <si>
    <t>Kangbong Seo, Sungryong Lee, Peter Ahn, Dohwan Kim and Kwangbo Cho. SK Hynix semiconductor Inc., Korea</t>
    <phoneticPr fontId="1"/>
  </si>
  <si>
    <t>Ultraviolet and Visible Spectral Imaging of Hydrogen Flames Using an Organic Photoconductive Film CMOS Imager</t>
    <phoneticPr fontId="1"/>
  </si>
  <si>
    <t>A 5 Million fps Global Shutter Megapixel Sensor with Shutter Efficiency in Excess of 120 dB</t>
    <phoneticPr fontId="1"/>
  </si>
  <si>
    <t>A 10 μm pitch, SXGA Multifunctional IRFPA ROIC with In-Pixel Laser Event Detection and High Dynamic Range Imaging</t>
    <phoneticPr fontId="1"/>
  </si>
  <si>
    <r>
      <t>Chanmin Park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Injun Park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Woo Jin Jo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Jimin Cheon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and Youngcheol Chae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Yonsei University, Korea;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Kumoh National Institute of Technology, Korea</t>
    </r>
    <phoneticPr fontId="1"/>
  </si>
  <si>
    <t>Optical Characteristics of Multi-Storied Photodiode CMOS Image Sensor with 3D Stacking Technology</t>
    <phoneticPr fontId="1"/>
  </si>
  <si>
    <r>
      <t>Experimental Comparison of MOSFET and JFET 1.1</t>
    </r>
    <r>
      <rPr>
        <b/>
        <sz val="10.5"/>
        <rFont val="Symbol"/>
        <family val="1"/>
        <charset val="2"/>
      </rPr>
      <t></t>
    </r>
    <r>
      <rPr>
        <b/>
        <sz val="10.5"/>
        <rFont val="Century"/>
        <family val="1"/>
      </rPr>
      <t>m Pitch Jots in 1Mjot Stacked BSI Quanta Image Sensors</t>
    </r>
    <phoneticPr fontId="1"/>
  </si>
  <si>
    <t>A 512×512 SPAD Image Sensor with Built-In Gating for Phasor Based Real-Time siFLIM</t>
    <phoneticPr fontId="1"/>
  </si>
  <si>
    <r>
      <t>Ziyang You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Luca Parmesan</t>
    </r>
    <r>
      <rPr>
        <i/>
        <vertAlign val="superscript"/>
        <sz val="10.5"/>
        <rFont val="Century"/>
        <family val="1"/>
      </rPr>
      <t>1*</t>
    </r>
    <r>
      <rPr>
        <i/>
        <sz val="10.5"/>
        <rFont val="Century"/>
        <family val="1"/>
      </rPr>
      <t>, Sara Pellegrini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Robert K. Henderson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The University of Edinburgh, UK;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STMicroelectronics, UK; </t>
    </r>
    <r>
      <rPr>
        <i/>
        <vertAlign val="superscript"/>
        <sz val="10.5"/>
        <rFont val="Century"/>
        <family val="1"/>
      </rPr>
      <t>*</t>
    </r>
    <r>
      <rPr>
        <i/>
        <sz val="10.5"/>
        <rFont val="Century"/>
        <family val="1"/>
      </rPr>
      <t>now with Fondazione Bruno Kessler, Italy</t>
    </r>
    <phoneticPr fontId="1"/>
  </si>
  <si>
    <r>
      <t>Istvan Gyongy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Tarek Al Abbas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Neale A.W. Dutton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Robert K. Henderson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The University of Edinburgh, U.K.;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STMicroelectronics, U.K.</t>
    </r>
    <phoneticPr fontId="1"/>
  </si>
  <si>
    <t>A High-Resolution Time-of-Flight Range Image Sensor with a 3-Tap Lateral Electric Field Charge Modulator</t>
    <phoneticPr fontId="1"/>
  </si>
  <si>
    <t>Mutually Coupled Ring Oscillators for Large Array Time-of-Flight Imagers</t>
    <phoneticPr fontId="1"/>
  </si>
  <si>
    <r>
      <t>Augusto Ronchini Ximenes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Preethi Padmanabhan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and Edoardo Charbon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Delft University of Technology, The Netherlands;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AQUA Laboratory, EPFL, Switzerland</t>
    </r>
    <phoneticPr fontId="1"/>
  </si>
  <si>
    <t>Indirect ToF Pixel Integrating Fast Buried-Channel Transfer Gates and Gradual Epitaxy, and Enabling CDS</t>
    <phoneticPr fontId="1"/>
  </si>
  <si>
    <t>A Method to Increase DR Using Column-Level Automatic Gain Selection</t>
    <phoneticPr fontId="1"/>
  </si>
  <si>
    <r>
      <t>Xiaoliang Ge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Albert Theuwissen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Delft University of Technology, the Netherlands;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Harvest Imaging, Belgium</t>
    </r>
    <phoneticPr fontId="1"/>
  </si>
  <si>
    <t>Toshinori Otaka, Shintaro Maekawa, Hiroyuki Yamaguchi and Takayuki Hamamoto. Tokyo University of Science, Japan</t>
    <phoneticPr fontId="1"/>
  </si>
  <si>
    <t>Single Photon Counting Hybrid Pixel Detectors with 85 ns Dead Time, 70 kfps Frame Rate and TSV Option.</t>
    <phoneticPr fontId="1"/>
  </si>
  <si>
    <t>Akira Matsuzawa, and Masaya Miyahara. Tokyo Institute of Technology, Japan</t>
    <phoneticPr fontId="1"/>
  </si>
  <si>
    <r>
      <t>A SAR-</t>
    </r>
    <r>
      <rPr>
        <b/>
        <sz val="10.5"/>
        <rFont val="Symbol"/>
        <family val="1"/>
        <charset val="2"/>
      </rPr>
      <t>Då</t>
    </r>
    <r>
      <rPr>
        <b/>
        <sz val="10.5"/>
        <rFont val="Century"/>
        <family val="1"/>
      </rPr>
      <t>ADC with Dynamic Integrator for Low-Noise CMOS Image Sensors</t>
    </r>
    <phoneticPr fontId="1"/>
  </si>
  <si>
    <r>
      <t>Deyan Levski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Martin Wäny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Bhaskay Choubey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University of Oxford, UK;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Austria Microsystems AG., Portugal</t>
    </r>
    <phoneticPr fontId="1"/>
  </si>
  <si>
    <r>
      <t>Pierre Boulenc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Jo Robbelein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Linkun Wu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Vasyl Motsnyi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Luc Haspeslagh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Stefano Guerrieri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Jonathan Borremans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Maarten Rosmeulen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imec, Belgium;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Vrije Universiteit Brussel, Belgium</t>
    </r>
    <phoneticPr fontId="1"/>
  </si>
  <si>
    <t>Design of Double Micro Lens Structure for 2.8um Global Shutter Pixel</t>
    <phoneticPr fontId="1"/>
  </si>
  <si>
    <r>
      <t>A 47 MPixel 36.4 x 27.6 mm</t>
    </r>
    <r>
      <rPr>
        <b/>
        <vertAlign val="superscript"/>
        <sz val="10.5"/>
        <rFont val="Century"/>
        <family val="1"/>
      </rPr>
      <t>2</t>
    </r>
    <r>
      <rPr>
        <b/>
        <sz val="10.5"/>
        <rFont val="Century"/>
        <family val="1"/>
      </rPr>
      <t xml:space="preserve"> 30 fps Global Shutter Image Sensor </t>
    </r>
    <phoneticPr fontId="1"/>
  </si>
  <si>
    <t>Philippe Martin-Gonthierr, Pierre Magnan, Olivier Marcelot. ISAE-SUPAERO, Université de Toulouse, France</t>
    <phoneticPr fontId="1"/>
  </si>
  <si>
    <t>A 3D Stacked Programmable Image Processing Engine in a 40nm Logic Process with a Detector Array in a 45nm CMOS Image Sensor Technologies</t>
    <phoneticPr fontId="1"/>
  </si>
  <si>
    <t>Session chair: Yusuke Oike (Sony)
                       Dun-Nien Yaung (TSMC)</t>
    <phoneticPr fontId="1"/>
  </si>
  <si>
    <t>Session chair: Boyd Fowler (OmniVision Technologies)
                        Hidekazu Takahashi (Canon)</t>
    <phoneticPr fontId="1"/>
  </si>
  <si>
    <t>Session chair: Bumsuk Kim (Samsung)</t>
    <phoneticPr fontId="1"/>
  </si>
  <si>
    <t xml:space="preserve">Session chair: Vladimir Koifman (Analog Value) 
                        Jun Ohta (Nara Institute of Science and Technology)                        </t>
    <phoneticPr fontId="1"/>
  </si>
  <si>
    <t>Session chair: David Stoppa (Fondazione Bruno Kessler)
                        Gennadiy Agranov (Apple)</t>
    <phoneticPr fontId="1"/>
  </si>
  <si>
    <t>Session chair: Guy Meynants (AMS)</t>
    <phoneticPr fontId="1"/>
  </si>
  <si>
    <t>Session chair: Edoardo Charbon (Delft Univ. of Technology) 
                        Pierre Magnan (ISAE)</t>
    <phoneticPr fontId="1"/>
  </si>
  <si>
    <t xml:space="preserve">Session chair: Shouleh Nikzad (Jet Propulsion Laboratory)
                        Vyshnavi Suntharalingam (MIT) </t>
    <phoneticPr fontId="1"/>
  </si>
  <si>
    <t>Image Sensor With Multiple Sub-radix-2 SAR ADC Calibration and Residual Column Pattern Noise Correction</t>
    <phoneticPr fontId="1"/>
  </si>
  <si>
    <t>Daniel Van Blerkom, Steve Huang, Barmak Mansoorian. Forza Silicon Corporation, USA</t>
    <phoneticPr fontId="1"/>
  </si>
  <si>
    <t>Session chair: Johannes Solhusvik (OmniVision Technologies)
                        Orly Yadid-Pecht (University of Calgary)</t>
    <phoneticPr fontId="1"/>
  </si>
  <si>
    <t>Session chair: Eric Stevens (ON Semiconductor)
                        Daniel Van Blerkom (Forza Silicon)</t>
    <phoneticPr fontId="1"/>
  </si>
  <si>
    <t>08:20-08:35</t>
    <phoneticPr fontId="1"/>
  </si>
  <si>
    <t>08:30-08:45</t>
    <phoneticPr fontId="1"/>
  </si>
  <si>
    <r>
      <t>Jiaju 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Saleh Masoodian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Tzu-Jui Wang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and Eric R. Fossum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Thayer School of Engineering at Dartmouth College, USA;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Taiwan Semiconductor Manufacturing Company, Taiwan</t>
    </r>
    <phoneticPr fontId="1"/>
  </si>
  <si>
    <t>A Study on “On Chip Hybrid IRC Technology” to Provide a Thinner Solution 
for CIS</t>
    <phoneticPr fontId="1"/>
  </si>
  <si>
    <t>Nanostructured Metallic Color Filter for Wide-Range and Multi-Band Image 
Sensor</t>
    <phoneticPr fontId="1"/>
  </si>
  <si>
    <t xml:space="preserve">Ultrafast Signal Processing Readout Front-End Electronics in CMOS 40 nm Technology for Hybrid Pixel Detectors Operating in Single Photon Counting 
Mode. </t>
    <phoneticPr fontId="1"/>
  </si>
  <si>
    <t>An Imager with Five 20000 x 15 Pixel TDI CCDs for Photogrammetry 
Applications</t>
    <phoneticPr fontId="1"/>
  </si>
  <si>
    <t>A High-Speed Imager with Low-Power PTC-Inspired Column-Multiplexed 
Readout</t>
    <phoneticPr fontId="1"/>
  </si>
  <si>
    <t>In-Pixel Storage Techniques for CMOS Burst-Mode Ultra-High-Speed 
Imagers</t>
    <phoneticPr fontId="1"/>
  </si>
  <si>
    <t>A 5-Megapixel 100-Frames-per-second 0.5erms Low Noise CMOS Image Sensor With Column-Parallel Two-Stage Oversampled Analog-to-Digital 
Converter</t>
    <phoneticPr fontId="1"/>
  </si>
  <si>
    <t xml:space="preserve">Monolithic Near Infrared Image Sensors Enabled by Quantum Dot 
Photodetector </t>
    <phoneticPr fontId="1"/>
  </si>
  <si>
    <t>Lunch / Social Event</t>
    <phoneticPr fontId="1"/>
  </si>
  <si>
    <t>Dinner / Award Session</t>
    <phoneticPr fontId="1"/>
  </si>
  <si>
    <r>
      <t>Fei Wang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Liqiang Han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Albert J. P. Theuwissen</t>
    </r>
    <r>
      <rPr>
        <i/>
        <vertAlign val="superscript"/>
        <sz val="10.5"/>
        <rFont val="Century"/>
        <family val="1"/>
      </rPr>
      <t>1,3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Delft University of Technology, The Netherlands;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Tianjin University, China;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Harvest Imaging, Belgium </t>
    </r>
    <phoneticPr fontId="1"/>
  </si>
  <si>
    <t>R44</t>
    <phoneticPr fontId="1"/>
  </si>
  <si>
    <t>A 12-bit, 0.9-μs Single-Slope ADC for Embedded TDI-CCD and CMOS Line-Scan Image Sensor</t>
    <phoneticPr fontId="1"/>
  </si>
  <si>
    <t xml:space="preserve">Fresnel Zone Plates : Plasmonics Filtering for SPADS Sensors </t>
    <phoneticPr fontId="1"/>
  </si>
  <si>
    <t>Flavien Hirigoyen. STMicroelectronics, France</t>
    <phoneticPr fontId="1"/>
  </si>
  <si>
    <t>Seiji Takahashi, Yi-Min Huang, Jhy-Jyi Sze, Tung-Ting Wu, Fu-Sheng Guo,
Wei-Cheng Hsu, Tung-Hsiung Tseng, Chia-Ching Liao, Chin-Chia Kuo,
Tzu-Hsiang Chen, Wei-Chieh Chiang, Chun-Hao Chuang, Keng-Yu Chou,
Chi-Hsien Chung, Kuo-Yu Chou, Chien-Hsien Tseng, Chuan-Joung Wang and
Dun-Nien Yaung. Taiwan Semiconductor Manufacturing Company, Taiwan, ROC</t>
    <phoneticPr fontId="1"/>
  </si>
  <si>
    <t>Calvin Chao, Honyih Tu, Thomas Wu, Kuo-Yu Chou, Shang-Fu Yeh, and
Fu-Lung Hsueh. Taiwan Semiconductor Manufacturing Company, Taiwan, ROC</t>
    <phoneticPr fontId="1"/>
  </si>
  <si>
    <r>
      <t>Li-Kai Lee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Chih-Chieh Chang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Yu-Kun Hsiao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JC_Hsieh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Kazuaki Hashimoto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Chien-Hsien Tseng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Chun-Hao Chuang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Wei-Chieh Chiang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VisEra Technologies Company, Taiwan;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Taiwan Semiconductor Manufacturing Company, Taiwan</t>
    </r>
    <phoneticPr fontId="1"/>
  </si>
  <si>
    <t>Sheng-Chuan Cheng,Chih-Ching Chang, Kuo-Feng Lin, Chien-Hsiung Huang,
Lin-Ya Tseng, Hui-Min Yang, Ken Wu, JC Hsieh. VisEra Technologies Company, Taiwan</t>
    <phoneticPr fontId="1"/>
  </si>
  <si>
    <r>
      <t>Jeroen Rotte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Peter Centen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Juul van den Heijkant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Adi Birman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Dmitry Veinger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Grass Valley, The Netherlands;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TowerJazz, Israel </t>
    </r>
    <phoneticPr fontId="1"/>
  </si>
  <si>
    <t>Eric G. Stevens, J. Clayhold, H. Doan, R. Fabinski, J. Hynecek, S. Kosman, and
C. Parks. ON Semiconductor, USA</t>
    <phoneticPr fontId="1"/>
  </si>
  <si>
    <r>
      <t>Lucio Pancheri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Andrea Ficorella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Paolo Brogi</t>
    </r>
    <r>
      <rPr>
        <i/>
        <vertAlign val="superscript"/>
        <sz val="10.5"/>
        <rFont val="Century"/>
        <family val="1"/>
      </rPr>
      <t>2,3</t>
    </r>
    <r>
      <rPr>
        <i/>
        <sz val="10.5"/>
        <rFont val="Century"/>
        <family val="1"/>
      </rPr>
      <t>, Gianmaria Collazuol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,
Gian-Franco Dalla Betta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Pier Simone Marrocchesi</t>
    </r>
    <r>
      <rPr>
        <i/>
        <vertAlign val="superscript"/>
        <sz val="10.5"/>
        <rFont val="Century"/>
        <family val="1"/>
      </rPr>
      <t>2,3</t>
    </r>
    <r>
      <rPr>
        <i/>
        <sz val="10.5"/>
        <rFont val="Century"/>
        <family val="1"/>
      </rPr>
      <t>, Fabio Morsani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
Lodovico Ratti</t>
    </r>
    <r>
      <rPr>
        <i/>
        <vertAlign val="superscript"/>
        <sz val="10.5"/>
        <rFont val="Century"/>
        <family val="1"/>
      </rPr>
      <t>5</t>
    </r>
    <r>
      <rPr>
        <i/>
        <sz val="10.5"/>
        <rFont val="Century"/>
        <family val="1"/>
      </rPr>
      <t>, Aurore Savoy-Navarro</t>
    </r>
    <r>
      <rPr>
        <i/>
        <vertAlign val="superscript"/>
        <sz val="10.5"/>
        <rFont val="Century"/>
        <family val="1"/>
      </rPr>
      <t>6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DII, Università di Trento and TIFPA-INFN, Italy;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DFSTA, Università di Siena, Italy;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NFN Sezione di Pisa, Italy; 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 xml:space="preserve">DFA, Università di Padova, and INFN Sezione di Padova, Italy; </t>
    </r>
    <r>
      <rPr>
        <i/>
        <vertAlign val="superscript"/>
        <sz val="10.5"/>
        <rFont val="Century"/>
        <family val="1"/>
      </rPr>
      <t>5</t>
    </r>
    <r>
      <rPr>
        <i/>
        <sz val="10.5"/>
        <rFont val="Century"/>
        <family val="1"/>
      </rPr>
      <t xml:space="preserve">DIII, Università di Pavia, and INFN Sezione di Pavia, Italy; </t>
    </r>
    <r>
      <rPr>
        <i/>
        <vertAlign val="superscript"/>
        <sz val="10.5"/>
        <rFont val="Century"/>
        <family val="1"/>
      </rPr>
      <t>6</t>
    </r>
    <r>
      <rPr>
        <i/>
        <sz val="10.5"/>
        <rFont val="Century"/>
        <family val="1"/>
      </rPr>
      <t>Laboratoire APC, University Paris-Diderot/CNRS, France</t>
    </r>
    <phoneticPr fontId="1"/>
  </si>
  <si>
    <r>
      <t>Masahide Goto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Yuki Honda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Toshihisa Watabe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Kei Hagiwara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Masakazu Nanba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Yoshinori Iguchi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Takuya Saraya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Masaharu Kobayashi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Eiji Higurashi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Hiroshi Toshiyoshi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and Toshiro Hiramoto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NHK Science and Technology Research Laboratories,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The University of Tokyo, Japan</t>
    </r>
    <phoneticPr fontId="1"/>
  </si>
  <si>
    <t xml:space="preserve">Maarten De Bock, Mingxu Liu, Peter Van Wesemael, Annachiara Spagnolo,
Jan Craninckx, Koen De Munck, Celso Cavaco, Luc Haspeslagh, Stefano Guerrieri, Maarten Rosmeulen, Jonathan Borremans. imec, Belgium </t>
    <phoneticPr fontId="1"/>
  </si>
  <si>
    <r>
      <t>David San Segundo Bello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Maarten De Bock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Pierre Boulenc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Roeland Vandebriel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Linkun Wu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Jan Van Olmen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Vezio Malandrucculo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Jan Craninckx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Luc Haspeslagh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Stefano Guerrieri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Maarten Rosmeulen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Jonathan Borremans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imec, Belgium;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Vrije Universiteit Brussel, Belgium </t>
    </r>
    <phoneticPr fontId="1"/>
  </si>
  <si>
    <r>
      <t>Preethi Padmanabhan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Bruce Hancock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Shouleh Nikzad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L. Douglas Bell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Kees Kroep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Edoardo Charbon</t>
    </r>
    <r>
      <rPr>
        <i/>
        <vertAlign val="superscript"/>
        <sz val="10.5"/>
        <rFont val="Century"/>
        <family val="1"/>
      </rPr>
      <t>1,3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AQUA Laboratory, EPFL, Switzerland;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Jet Propulsion Laboratory, California Institute of Technology, USA;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AQUA Laboratory, TU Delft, The Netherlands</t>
    </r>
    <phoneticPr fontId="1"/>
  </si>
  <si>
    <r>
      <t>Yan-Rung Lin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Pei-Wen Yen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Sheng-Min Yu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Shiu-Cheng Lou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Kai-Ping Chuang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Bor-Nian Chuang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Yen-Chih Chiou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Chih-Cheng Hsieh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Cheng-Hung Hou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, Feng-Yu Tsai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 xml:space="preserve">. Industrial Technology Research Institute,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Center for Measurement Standards,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Material and Chemical Research Laboratories, Taiwan;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National Tsing Hua University, Taiwan; 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National Taiwan University, Taiwan</t>
    </r>
    <phoneticPr fontId="1"/>
  </si>
  <si>
    <r>
      <t>T. Watanabe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T. Takeuchi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O. Ozawa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H. Komanome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T. Akahori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K. Tsuchiya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Brookman Technology, Inc.,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Japan Atomic Energy Agency, Japan;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Ikegami Tsushinki Co., Ltd., Japan</t>
    </r>
    <phoneticPr fontId="1"/>
  </si>
  <si>
    <r>
      <t>Saleh Masoodian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Jiaju 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Dakota Starkey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Yuichiro Yamashita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and
Eric R. Fossum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Thayer School of Engineering, Dartmouth College, USA;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Taiwan Semiconductor Manufacturing Company (TSMC), Taiwan</t>
    </r>
    <phoneticPr fontId="1"/>
  </si>
  <si>
    <r>
      <t>Young-Jun Kwon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Sung-Kun Park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Sung-Wook Cho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Kyoung-In Lee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Sung-Man Kim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Chris Hong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In-Wook Cho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Jae-Hyun Park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and
Kyung-Dong Yoo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SK Hynix, Korea;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Hanyang University, Korea</t>
    </r>
    <phoneticPr fontId="1"/>
  </si>
  <si>
    <r>
      <t>Yibing M. Wang</t>
    </r>
    <r>
      <rPr>
        <i/>
        <vertAlign val="superscript"/>
        <sz val="10.5"/>
        <rFont val="Century"/>
        <family val="1"/>
      </rPr>
      <t>1,3</t>
    </r>
    <r>
      <rPr>
        <i/>
        <sz val="10.5"/>
        <rFont val="Century"/>
        <family val="1"/>
      </rPr>
      <t>, Ilia Ovsiannikov</t>
    </r>
    <r>
      <rPr>
        <i/>
        <vertAlign val="superscript"/>
        <sz val="10.5"/>
        <rFont val="Century"/>
        <family val="1"/>
      </rPr>
      <t>1,3</t>
    </r>
    <r>
      <rPr>
        <i/>
        <sz val="10.5"/>
        <rFont val="Century"/>
        <family val="1"/>
      </rPr>
      <t>, Jang-Woo You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Peter Deane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Dirk Smits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Yong-Hwa Park</t>
    </r>
    <r>
      <rPr>
        <i/>
        <vertAlign val="superscript"/>
        <sz val="10.5"/>
        <rFont val="Century"/>
        <family val="1"/>
      </rPr>
      <t>3*</t>
    </r>
    <r>
      <rPr>
        <i/>
        <sz val="10.5"/>
        <rFont val="Century"/>
        <family val="1"/>
      </rPr>
      <t>, Maarten Niesten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, Sungwoo Hwang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
Chilhee Chung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Samsung Semiconductor, Inc., USA;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Samsung Strategy and Innovation Center, USA;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Samsung Advanced Institute of Technology, Korea; </t>
    </r>
    <r>
      <rPr>
        <i/>
        <vertAlign val="superscript"/>
        <sz val="10.5"/>
        <rFont val="Century"/>
        <family val="1"/>
      </rPr>
      <t>*</t>
    </r>
    <r>
      <rPr>
        <i/>
        <sz val="10.5"/>
        <rFont val="Century"/>
        <family val="1"/>
      </rPr>
      <t>Now with KAIST</t>
    </r>
    <phoneticPr fontId="1"/>
  </si>
  <si>
    <r>
      <t>Sergey Velichko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Scott Johnson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Dan Pates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Chris Silsby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Cornelis Hoekstra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Ray Mentzer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Jeff Beck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ON Semiconductor, ID, USA;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ON Semiconductor, OR, USA</t>
    </r>
    <phoneticPr fontId="1"/>
  </si>
  <si>
    <r>
      <t>Manabu Suzuki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Masashi Suzuki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Rihito Kuroda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Yuki Kumagai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Akira Chiba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Noriyuki Miura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Naoya Kuriyama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and Shigetoshi Sugawa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Tohoku University,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LAPIS Semiconductor Miyagi Co., Ltd., Japan</t>
    </r>
    <phoneticPr fontId="1"/>
  </si>
  <si>
    <t>Tsung-Hsun Tsai, Paul Donegan, David Atos, Feng-Hua Feng, Eric Fox,
Roula Ghannoum, Jason Guan, Tihomir Hodalin, Hyun Jung Lee, Willy Maes,
David Marchesan, Brad Moon, Matt Moser, Mark Ruiter, and Laurens Korthout. Teledyne DALSA Inc., Canada</t>
    <phoneticPr fontId="1"/>
  </si>
  <si>
    <r>
      <t>Atsushi Nose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Tomohiro Yamazaki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Hironobu Katayama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Shuji Uehara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Masatsugu Kobayashi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Sayaka Shida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Masaki Odahara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Kenichi Takamiya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Yasuaki Hisamatsu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Shizunori Matsumoto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Leo Miyashita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
Yoshihiro Watanabe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Takashi Izawa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Yoshinori Muramatsu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Yoshikazu Nitta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Masatoshi Ishikawa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Sony Semiconductor Solutions,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Sony LSI Design, Japan;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The University of Tokyo, Japan</t>
    </r>
    <phoneticPr fontId="1"/>
  </si>
  <si>
    <r>
      <t>Sumeet Shrestha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Hiroki Kamehama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Keita Yasutomi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Keiichiro Kagawa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Nobukazu Teranishi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Ayaki Takeda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Takeshi Go Tsuru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Yasuo Arai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 and
Shoji Kawahito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Shizuoka University,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Kyoto University, Japan;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High Energy Accelerator Research Organization (KEK), Japan</t>
    </r>
    <phoneticPr fontId="1"/>
  </si>
  <si>
    <r>
      <t>Michael E. Hoenk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April D. Jewell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Shouleh Nikzad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Doug Trotter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Quinn Looker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Gideon Robertson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Jet Propulsion Laboratory, California Institute of Technology, USA;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Sandia National Laboratories, USA</t>
    </r>
    <phoneticPr fontId="1"/>
  </si>
  <si>
    <r>
      <t>Pawel E. Malinowski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Epimitheas Georgitzikis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Jorick Maes</t>
    </r>
    <r>
      <rPr>
        <i/>
        <vertAlign val="superscript"/>
        <sz val="10.5"/>
        <rFont val="Century"/>
        <family val="1"/>
      </rPr>
      <t>3,4</t>
    </r>
    <r>
      <rPr>
        <i/>
        <sz val="10.5"/>
        <rFont val="Century"/>
        <family val="1"/>
      </rPr>
      <t>,
Mehedi Mamun</t>
    </r>
    <r>
      <rPr>
        <i/>
        <vertAlign val="superscript"/>
        <sz val="10.5"/>
        <rFont val="Century"/>
        <family val="1"/>
      </rPr>
      <t>1,4</t>
    </r>
    <r>
      <rPr>
        <i/>
        <sz val="10.5"/>
        <rFont val="Century"/>
        <family val="1"/>
      </rPr>
      <t>, Oscar Enzing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Fortunato Frazzica</t>
    </r>
    <r>
      <rPr>
        <i/>
        <vertAlign val="superscript"/>
        <sz val="10.5"/>
        <rFont val="Century"/>
        <family val="1"/>
      </rPr>
      <t>1,5</t>
    </r>
    <r>
      <rPr>
        <i/>
        <sz val="10.5"/>
        <rFont val="Century"/>
        <family val="1"/>
      </rPr>
      <t>, Jan Van Olmen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Piet De Moor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Paul Heremans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Zeger Hens</t>
    </r>
    <r>
      <rPr>
        <i/>
        <vertAlign val="superscript"/>
        <sz val="10.5"/>
        <rFont val="Century"/>
        <family val="1"/>
      </rPr>
      <t>3,4</t>
    </r>
    <r>
      <rPr>
        <i/>
        <sz val="10.5"/>
        <rFont val="Century"/>
        <family val="1"/>
      </rPr>
      <t>, and David Cheyns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IMEC, Belgium;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KU Leuven, Belgium;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Physics and Chemistry of Nanostructures, Ghent University, Belgium; 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 xml:space="preserve">Center for Nano- and Biophotonics, Ghent University, Belgium; </t>
    </r>
    <r>
      <rPr>
        <i/>
        <vertAlign val="superscript"/>
        <sz val="10.5"/>
        <rFont val="Century"/>
        <family val="1"/>
      </rPr>
      <t>5</t>
    </r>
    <r>
      <rPr>
        <i/>
        <sz val="10.5"/>
        <rFont val="Century"/>
        <family val="1"/>
      </rPr>
      <t>Vrije Universiteit Brussel, Belgium</t>
    </r>
    <phoneticPr fontId="1"/>
  </si>
  <si>
    <t>Hiroshi Sekine, Masahiro Kobayashi, Yusuke Onuki, Kazunari Kawabata,
Toshiki Tsuboi, Yasushi Matsuno, Hidekazu Takahashi, Shunsuke Inoue, and Takeshi Ichikawa. Canon Inc., Japan</t>
    <phoneticPr fontId="1"/>
  </si>
  <si>
    <r>
      <t>Toshifumi Yokoyama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Masakatsu Suzuki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Yoshiaki Nishi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Ikuo Mizuno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 and Assaf Lahav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Towerjazz Panasonic semiconductor Co,. Ltd.,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TowerJazz SemiConductors, Israel</t>
    </r>
    <phoneticPr fontId="1"/>
  </si>
  <si>
    <t>Manuel Innocent, Thomas Cools, Carl Luypaert, Cedric Esquenet, Wiet Vroom, Ishwar Chandra Mudegowdar, Ioannis Thanasopoulos, Patrick Pintens,
Joost Decupere, Tomas Geurts. ON Semiconductor, Belgium</t>
    <phoneticPr fontId="1"/>
  </si>
  <si>
    <t>Salman Kabir, Michael Guidash, Thomas Vogelsang, Craig Smith, Alex Schneider,
Jay Endsley. Rambus Inc., USA</t>
    <phoneticPr fontId="1"/>
  </si>
  <si>
    <t>C.G. Jakobson, I. Pivnik, R. Dobromislin, G. Zohar, O. Cohen, Y. Chaham, N. Shiloah, R. Talmor, E. Ilan, I. Nevo, W. Freiman, N. Ben Ari, R. Fruhi, T. Shapira,
R. Fraenkel. SCD Semiconductor Devices, Israel</t>
    <phoneticPr fontId="1"/>
  </si>
  <si>
    <t>Tomas Geurts, Bart Cremers, Manuel Innocent, Wiet Vroom, Cedric Esquenet, Thomas Cools, John Compiet, Burak Okcan, Genis Chapinal, Carl Luypaert,
Patrick Pintens, Roel Aerts. ON Semiconductor, Belgium</t>
    <phoneticPr fontId="1"/>
  </si>
  <si>
    <t>12-bit Column-Parallel Single-Slope ADCs with Operation-Period-Reduced Time-to-Digital Converters for CMOS Image Sensors</t>
    <phoneticPr fontId="1"/>
  </si>
  <si>
    <t>Yoshio Hagihara, Yusaku Koyama, Susumu Yamazaki, Takanori Tanaka,
Atsuko Kume, Yosuke Kusano, Mai Arita, Masashi Saito, and Yoshihisa Okada. Olympus Corporation, Japan</t>
    <phoneticPr fontId="1"/>
  </si>
  <si>
    <t>P01</t>
    <phoneticPr fontId="1"/>
  </si>
  <si>
    <t>R01</t>
    <phoneticPr fontId="1"/>
  </si>
  <si>
    <t>R02</t>
    <phoneticPr fontId="1"/>
  </si>
  <si>
    <t>R03</t>
    <phoneticPr fontId="1"/>
  </si>
  <si>
    <t>R04</t>
    <phoneticPr fontId="1"/>
  </si>
  <si>
    <t>R05</t>
    <phoneticPr fontId="1"/>
  </si>
  <si>
    <t>R06</t>
    <phoneticPr fontId="1"/>
  </si>
  <si>
    <t>A 12-bit Column-Parallel Flash TDC-Interpolated Ramp ADC with Online Digital Delay Element Correction</t>
    <phoneticPr fontId="1"/>
  </si>
  <si>
    <t>Break</t>
    <phoneticPr fontId="1"/>
  </si>
  <si>
    <r>
      <t>Random Telegraph Noise Pixel Classification and Time Constant Extraction for a 1.1</t>
    </r>
    <r>
      <rPr>
        <b/>
        <sz val="10.5"/>
        <rFont val="Symbol"/>
        <family val="1"/>
        <charset val="2"/>
      </rPr>
      <t></t>
    </r>
    <r>
      <rPr>
        <b/>
        <sz val="10.5"/>
        <rFont val="Century"/>
        <family val="1"/>
      </rPr>
      <t>m Pitch 8.3MP CMOS Image Sensor</t>
    </r>
    <phoneticPr fontId="1"/>
  </si>
  <si>
    <r>
      <t>Y. Kagawa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N. Fujii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K. Aoyagi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Y. Kobayashi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S. Nishi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S. Takeshita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J. Taura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H. Takahashi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Y. Nishimura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K. Tatani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M. Kawamura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H. Nakayama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T. Nagano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K. Ohno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H. Iwamoto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S. Kadomura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T. Hirayama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Sony Semiconductor Manufacturing,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Sony Semiconductor Solutions, Japan</t>
    </r>
    <phoneticPr fontId="1"/>
  </si>
  <si>
    <t>QLOG - Logarithmic CMOS Pixel with Single Electron Detection Capability</t>
    <phoneticPr fontId="1"/>
  </si>
  <si>
    <t>CMOS Terahertz Imaging Pixel with a Small On-Chip Antenna</t>
    <phoneticPr fontId="1"/>
  </si>
  <si>
    <r>
      <t>Shota Hiramatsu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Kosuke Wakita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Seokjin Na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Sayuri Yokoyama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Masayuki Ikebe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and Eiichi Sano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Research Center for Integrated Quantum Electronics, Hokkaido University,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Graduate School of Information Science and Technology, Hokkaido University, Japan</t>
    </r>
    <phoneticPr fontId="1"/>
  </si>
  <si>
    <t>140dB Dynamic Range Sub-electron Noise Floor Image Sensor</t>
    <phoneticPr fontId="1"/>
  </si>
  <si>
    <t>W. Gao, M. Guidash, N. Li, R. Ispasoiu, P. R. Ailuri, N. Palaniappan, D. Tekleab,
M. Rahman. ON Semiconductor, CA, USA</t>
    <phoneticPr fontId="1"/>
  </si>
  <si>
    <t>Photodiode Barrier Induced Lag Characterization Using a New Lag versus Idle Time Methodology</t>
    <phoneticPr fontId="1"/>
  </si>
  <si>
    <t>Hyun Jung Lee, Paul Donegan, David Atos, Feng-Hua Feng, Eric Fox,
Roula Ghannoum, Jason Guan, Willy Maes, David Marchesan, Matt Moser, Nixon O, Mark Ruiter, Tsung-Hsun Tsai, and Laurens Korthout. Teledyne DALSA Inc., Canada</t>
    <phoneticPr fontId="1"/>
  </si>
  <si>
    <r>
      <t>A 1Mjot 1040fps 0.22e-rms Stacked BSI Quanta Image Sensor with Cluster</t>
    </r>
    <r>
      <rPr>
        <b/>
        <sz val="10.5"/>
        <rFont val="ＭＳ Ｐゴシック"/>
        <family val="3"/>
        <charset val="128"/>
      </rPr>
      <t>‐</t>
    </r>
    <r>
      <rPr>
        <b/>
        <sz val="10.5"/>
        <rFont val="Century"/>
        <family val="1"/>
      </rPr>
      <t>Parallel Readout</t>
    </r>
    <phoneticPr fontId="1"/>
  </si>
  <si>
    <t>A Highly Linear CMOS Image Sensor with a Digitally Assisted Linearity-Calibration Method</t>
    <phoneticPr fontId="1"/>
  </si>
  <si>
    <t>CMOS Image Sensor Architecture for Primal-Dual Coding</t>
    <phoneticPr fontId="1"/>
  </si>
  <si>
    <r>
      <t>Matteo Perenzoni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Daniele Perenzoni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David Stoppa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Alexandre Pollini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Jacques Haesler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Christophe Pache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Fondazione Bruno Kessler, Italy;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CSEM, Switzerland</t>
    </r>
    <phoneticPr fontId="1"/>
  </si>
  <si>
    <r>
      <t>S. Benhammadi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B. Marsh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K. Taylor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W. Chan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A. Birman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A. Lahav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
A. Fenigstein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R. Turchetta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STFC Rutherford Appleton Laboratory, UK;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Specialised Imaging, UK;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TowerJazz Semiconductor Ltd., Israel; 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WegaPixel SL, Spain</t>
    </r>
    <phoneticPr fontId="1"/>
  </si>
  <si>
    <r>
      <t>Masafumi Tsutsui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Tatsuya Hirata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Keishi Tachikawa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Ikuo Mizuno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Masakatsu Suzuki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Dmitry Veinger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Adi Birman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&amp; Assaf Lahav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Towerjazz Panasonic Semiconductor Co. Ltd.,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TowerJazz, Israel</t>
    </r>
    <phoneticPr fontId="1"/>
  </si>
  <si>
    <r>
      <t>Cheng 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Quan Zhou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Lanlan Liu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Yang Li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Adri Mierop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Agnes Kleimann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Xinyang Wang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Gpixel Inc., China;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now with X-FAB Semiconductor Foundries AG, Germany</t>
    </r>
    <phoneticPr fontId="1"/>
  </si>
  <si>
    <t>Toshihisa Watabe, Yuki Honda, Masakazu Nanba, Hiroshi Ohtake, and
Misao Kubota. NHK Science and Technology Research Laboratories, Japan</t>
    <phoneticPr fontId="1"/>
  </si>
  <si>
    <t>Three-Transistor-Pixel CMOS Image Sensor for 8K Super Hi-Vision Stacked Sensor with Highly Sensitive Photoconversion Layer</t>
    <phoneticPr fontId="1"/>
  </si>
  <si>
    <r>
      <t>Yuichiro Yamashita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Masayuki Uchiyama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Dun-Nian Yaung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Natsumi Minamitani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and Yoshinari Kamakura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Taiwan Semiconductor Manufacturing Company, Ltd., Taiwan;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Osaka University, Japan</t>
    </r>
    <phoneticPr fontId="1"/>
  </si>
  <si>
    <t>A Proposal of PUF Utilizing Pixel Variations in the CMOS Image Sensor</t>
    <phoneticPr fontId="1"/>
  </si>
  <si>
    <t>Development of Vertical Thin Poly-Si Channel Transfer Gate Structured Pixel for 3D CIS Applications</t>
    <phoneticPr fontId="1"/>
  </si>
  <si>
    <r>
      <t>A 0.5e</t>
    </r>
    <r>
      <rPr>
        <b/>
        <vertAlign val="superscript"/>
        <sz val="10.5"/>
        <rFont val="Century"/>
        <family val="1"/>
      </rPr>
      <t>-</t>
    </r>
    <r>
      <rPr>
        <b/>
        <vertAlign val="subscript"/>
        <sz val="10.5"/>
        <rFont val="Century"/>
        <family val="1"/>
      </rPr>
      <t>rms</t>
    </r>
    <r>
      <rPr>
        <b/>
        <sz val="10.5"/>
        <rFont val="Century"/>
        <family val="1"/>
      </rPr>
      <t xml:space="preserve"> Temporal-Noise CMOS Image Sensor with Charge-Domain CDS and Period-Controlled Variable Conversion-Gain</t>
    </r>
    <phoneticPr fontId="1"/>
  </si>
  <si>
    <t>Y. Takemoto, M. Tsukimura, N. Takazawa, H. Kato, S. Suzuki, J. Aoki, T. Kondo,
H. Saito, Y. Gomi, S. Matsuda, and Y. Tadaki. Olympus Corporation, Japan</t>
    <phoneticPr fontId="1"/>
  </si>
  <si>
    <t xml:space="preserve">An 87dB Single Exposure Dynamic Range CMOS Image Sensor  with a 3.0µm Triple Conversion Gain Pixel </t>
    <phoneticPr fontId="1"/>
  </si>
  <si>
    <t>I. Takayanagi, N. Yoshimura, K. Mori, S. Tanaka, S. Matsuo, H. Abe, N. Yasuda,
K. Ishikawa, S. Okura, S. Ohsawa and T. Otaka. Brillnics Japan Inc., Japan</t>
    <phoneticPr fontId="1"/>
  </si>
  <si>
    <r>
      <t>Scott Lindner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Chao Zhang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Ivan Michel Antolovic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Juan Mata Pavia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
Martin Wolf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Edoardo Charbon</t>
    </r>
    <r>
      <rPr>
        <i/>
        <vertAlign val="superscript"/>
        <sz val="10.5"/>
        <rFont val="Century"/>
        <family val="1"/>
      </rPr>
      <t>2,3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University Hospital Zurich, Switzerland;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EPFL, Switzerland;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TUDelft, The Netherlands</t>
    </r>
    <phoneticPr fontId="1"/>
  </si>
  <si>
    <r>
      <t>Andreas Süss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Linkun Wu</t>
    </r>
    <r>
      <rPr>
        <i/>
        <vertAlign val="superscript"/>
        <sz val="10.5"/>
        <rFont val="Century"/>
        <family val="1"/>
      </rPr>
      <t>2,1</t>
    </r>
    <r>
      <rPr>
        <i/>
        <sz val="10.5"/>
        <rFont val="Century"/>
        <family val="1"/>
      </rPr>
      <t>, Jean-Luc Bacq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Annachiara Spagnolo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Philippe Coppejans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Vasyl Motsnyi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Luc Haspeslagh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Jonathan Borremans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Maarten Rosmeulen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IMEC, Belgium;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Vrije Universiteit Brussel, Belgium </t>
    </r>
    <phoneticPr fontId="1"/>
  </si>
  <si>
    <r>
      <t>Johannes Solhusvik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Sam Hu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Robert Johansson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Zhiqiang Lin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Siguang Ma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Keiji Mabuchi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Sohei Manabe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Duli Mao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Bill Phan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Howard Rhodes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Charles Shan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Eric Webster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and Trygve Willassen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OmniVision Technologies, Norway;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OmniVision Technologies, USA</t>
    </r>
    <phoneticPr fontId="1"/>
  </si>
  <si>
    <r>
      <t>Arin Can Ulku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Claudio Bruschini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Xavier Michalet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Shimon Weiss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Edoardo Charbon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AQUA laboratory, EPFL, Switzerland;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University of California at Los Angeles, USA</t>
    </r>
    <phoneticPr fontId="1"/>
  </si>
  <si>
    <t>A Survey of Enabling Technologies in Successful Consumer Digital Imaging Products</t>
    <phoneticPr fontId="1"/>
  </si>
  <si>
    <t xml:space="preserve">R. Fontaine. TechInsights, Canada </t>
    <phoneticPr fontId="1"/>
  </si>
  <si>
    <r>
      <t>L. Wu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D. San Segundo Bello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P. Coppejans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A. Süss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M. Rosmeulen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J. Craninckx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P. Wambacq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J. Borremans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Vrije Universiteit Brussel, Belgium;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imec, Belgium</t>
    </r>
    <phoneticPr fontId="1"/>
  </si>
  <si>
    <t>Kiyotaka Sasagawa, Makito Haruta, Takahiro Yamaguchi, Yasumi Ohta,
Toshihiko Noda, Takashi Tokuda, and Jun Ohta. Nara Institute of Science and Technology, Japan</t>
    <phoneticPr fontId="1"/>
  </si>
  <si>
    <t xml:space="preserve">Guy Meynants, Bram Wolfs, Jan Bogaerts, Peishuo Li, Zhisheng Li, Yongjia Li,
Ybe Creten, Koen Ruythooren, Pascale Francis, Raf Lafaille, Pieter De Wit,
Gerd Beeckman, Jan Martin Kopfer. AMS, Belgium </t>
    <phoneticPr fontId="1"/>
  </si>
  <si>
    <r>
      <t>A Fully Depleted 52 μm GS CIS Pixel with 6 ns Charge Transfer, 7 e</t>
    </r>
    <r>
      <rPr>
        <b/>
        <vertAlign val="superscript"/>
        <sz val="10.5"/>
        <rFont val="Century"/>
        <family val="1"/>
      </rPr>
      <t>-</t>
    </r>
    <r>
      <rPr>
        <b/>
        <vertAlign val="subscript"/>
        <sz val="10.5"/>
        <rFont val="Century"/>
        <family val="1"/>
      </rPr>
      <t>rms</t>
    </r>
    <r>
      <rPr>
        <b/>
        <sz val="10.5"/>
        <rFont val="Century"/>
        <family val="1"/>
      </rPr>
      <t xml:space="preserve"> Read Noise, 80 μV/e</t>
    </r>
    <r>
      <rPr>
        <b/>
        <vertAlign val="superscript"/>
        <sz val="10.5"/>
        <rFont val="Century"/>
        <family val="1"/>
      </rPr>
      <t>-</t>
    </r>
    <r>
      <rPr>
        <b/>
        <sz val="10.5"/>
        <rFont val="Century"/>
        <family val="1"/>
      </rPr>
      <t xml:space="preserve"> CG and &gt;80 % VIS-QE</t>
    </r>
    <phoneticPr fontId="1"/>
  </si>
  <si>
    <r>
      <t>Dan McGrath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Steve Tobin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Vincent Goiffon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Marius Sergent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Pierre Magnan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Alexandre Le Roch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BAE Systems, USA;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ISAE-SUPAERO, Université de Toulouse, France;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CNES, France</t>
    </r>
    <phoneticPr fontId="1"/>
  </si>
  <si>
    <r>
      <t>Gaozhan Cai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Wei Wang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Bert Luyssaert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Bart Dierickx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Gerlinde Ruttens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Bert Uwaerts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Dirk Uwaerts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Jente Basteleus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Jens De Vroe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Walter Verbruggen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Peng Gao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Donal Denvir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, Philip Steen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Caeleste</t>
    </r>
    <r>
      <rPr>
        <i/>
        <vertAlign val="subscript"/>
        <sz val="10.5"/>
        <rFont val="Century"/>
        <family val="1"/>
      </rPr>
      <t xml:space="preserve"> CVBA</t>
    </r>
    <r>
      <rPr>
        <i/>
        <sz val="10.5"/>
        <rFont val="Century"/>
        <family val="1"/>
      </rPr>
      <t xml:space="preserve">, Belgium;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Andor Technology Ltd., UK</t>
    </r>
    <phoneticPr fontId="1"/>
  </si>
  <si>
    <t>A Native HDR 115dB 3.2µm BSI Pixel Using Electron and Hole Collection</t>
    <phoneticPr fontId="1"/>
  </si>
  <si>
    <t>A QuantumFilm Based QuadVGA 1.5µm Pixel Image Sensor with Over 40% QE at 940 nm for Actively Illuminated Applications.</t>
    <phoneticPr fontId="1"/>
  </si>
  <si>
    <t>Lionel Barrow, Nikolai Bock, Aurelien Bouvier, Dario Clocchiatti, Jian Feng,
Naveen Kolli, Andras Pattantyus, Vitanshu Sharma, Tzi-Hsiung Shu,
Emanuele Mandelli. InVisage Technologies, USA</t>
    <phoneticPr fontId="1"/>
  </si>
  <si>
    <t>V.C. Venezia, C. Shih, W.Z. Yang, Y. Zang, Z. Lin, L. A. Grant, and H. Rhodes. Omnivision Technologies, USA</t>
    <phoneticPr fontId="1"/>
  </si>
  <si>
    <r>
      <t>Biay</t>
    </r>
    <r>
      <rPr>
        <i/>
        <sz val="10.5"/>
        <rFont val="ＭＳ Ｐ明朝"/>
        <family val="1"/>
        <charset val="128"/>
      </rPr>
      <t>‐</t>
    </r>
    <r>
      <rPr>
        <i/>
        <sz val="10.5"/>
        <rFont val="Century"/>
        <family val="1"/>
      </rPr>
      <t>Cheng Hseih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Sami Khawam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Nousias Ioannis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Mark Muir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Khoi Le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Keith Honea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Sergio Goma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 , RJ Lin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Chin</t>
    </r>
    <r>
      <rPr>
        <i/>
        <sz val="10.5"/>
        <rFont val="ＭＳ Ｐ明朝"/>
        <family val="1"/>
        <charset val="128"/>
      </rPr>
      <t>‐</t>
    </r>
    <r>
      <rPr>
        <i/>
        <sz val="10.5"/>
        <rFont val="Century"/>
        <family val="1"/>
      </rPr>
      <t>Hao Chang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Charles Liu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Shang</t>
    </r>
    <r>
      <rPr>
        <i/>
        <sz val="10.5"/>
        <rFont val="ＭＳ Ｐ明朝"/>
        <family val="1"/>
        <charset val="128"/>
      </rPr>
      <t>‐</t>
    </r>
    <r>
      <rPr>
        <i/>
        <sz val="10.5"/>
        <rFont val="Century"/>
        <family val="1"/>
      </rPr>
      <t>Fu Yeh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Hong</t>
    </r>
    <r>
      <rPr>
        <i/>
        <sz val="10.5"/>
        <rFont val="ＭＳ Ｐ明朝"/>
        <family val="1"/>
        <charset val="128"/>
      </rPr>
      <t>‐</t>
    </r>
    <r>
      <rPr>
        <i/>
        <sz val="10.5"/>
        <rFont val="Century"/>
        <family val="1"/>
      </rPr>
      <t>Yi Tu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Kuo</t>
    </r>
    <r>
      <rPr>
        <i/>
        <sz val="10.5"/>
        <rFont val="ＭＳ Ｐ明朝"/>
        <family val="1"/>
        <charset val="128"/>
      </rPr>
      <t>‐</t>
    </r>
    <r>
      <rPr>
        <i/>
        <sz val="10.5"/>
        <rFont val="Century"/>
        <family val="1"/>
      </rPr>
      <t>Yu Chou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Calvin Chao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Qualcomm Technologies Inc., USA;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TSMC, Taiwan, ROC</t>
    </r>
    <phoneticPr fontId="1"/>
  </si>
  <si>
    <r>
      <t>Yasuyuki Fujihara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Yusuke Aoyagi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Satoshi Nasuno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Shunichi Wakashima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Rihito Kuroda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Kohei Terashima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Takahiro Ishinabe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Hideo Fujikake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Kazuhiro Wako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and Shigetoshi Sugawa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Tohoku University,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National Institute of Technology, Sendai College, Japan</t>
    </r>
    <phoneticPr fontId="1"/>
  </si>
  <si>
    <r>
      <t>A 75.6μV</t>
    </r>
    <r>
      <rPr>
        <b/>
        <vertAlign val="subscript"/>
        <sz val="10.5"/>
        <rFont val="Century"/>
        <family val="1"/>
      </rPr>
      <t>rms</t>
    </r>
    <r>
      <rPr>
        <b/>
        <sz val="10.5"/>
        <rFont val="Century"/>
        <family val="1"/>
      </rPr>
      <t xml:space="preserve"> Read Noise CMOS Image Sensor with Pixel Noise Reduction Using Noise-Coupled Amplifier</t>
    </r>
    <phoneticPr fontId="1"/>
  </si>
  <si>
    <r>
      <t>Pengfei Sun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Junjie Weng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Ryoichi Ishihara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 and Edoardo Charbon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Delft University of Technology, The Netherlands;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X-FAB Semiconductor Foundries AG, Germany</t>
    </r>
    <phoneticPr fontId="1"/>
  </si>
  <si>
    <r>
      <t>P. Maj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E. Dufresne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P. Grybos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K. Kasinski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P. Kmon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A. Koziol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S. Narayanan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A. Sandy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R. Szczygiel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Q. Zhang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AGH University of Science and Technology, Poland;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Argonne National Laboratory, USA</t>
    </r>
    <phoneticPr fontId="1"/>
  </si>
  <si>
    <r>
      <t>Takeharu Goji Etoh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Anh Quang Nguyen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Yoshinari Kamakura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Kazuhiro Shimonomura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Yen Le Thi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and Nobuya Mori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Ritsumeikan University,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Osaka University, Japan</t>
    </r>
    <phoneticPr fontId="1"/>
  </si>
  <si>
    <r>
      <t>T. Al Abbas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N.A.W. Dutton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O. Almer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F.M. Della Rocca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S. Pellegrini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B. Rae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D. Golanski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 and R.K. Henderson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The University of Edinburgh, UK;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STMicroelectronics, UK;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STMicroelectronics, France</t>
    </r>
    <phoneticPr fontId="1"/>
  </si>
  <si>
    <t>Navid Sarhangnejad, Hyunjoong Lee, Nikola Katic, Matthew O’Toole,
Kiriakos Kutulakos, Roman Genov. University of Toronto, Canada</t>
    <phoneticPr fontId="1"/>
  </si>
  <si>
    <t>A Global Shutter, Backside Illumination CMOS Image Sensor for Satellite 
Navigation</t>
    <phoneticPr fontId="1"/>
  </si>
  <si>
    <r>
      <t>David Price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Rick Jerome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Akihiro Hasegawa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Jeff Gambino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Rusty Winzenread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Kyle Thomas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Andrew Piner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Michael Wu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Patti Guidash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, Tom Carducci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, Tom Frank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, Bill Desjardin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, Rich Brolly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, Thad Smith</t>
    </r>
    <r>
      <rPr>
        <i/>
        <vertAlign val="superscript"/>
        <sz val="10.5"/>
        <rFont val="Century"/>
        <family val="1"/>
      </rPr>
      <t>5</t>
    </r>
    <r>
      <rPr>
        <i/>
        <sz val="10.5"/>
        <rFont val="Century"/>
        <family val="1"/>
      </rPr>
      <t>,
Brandon Riebeek</t>
    </r>
    <r>
      <rPr>
        <i/>
        <vertAlign val="superscript"/>
        <sz val="10.5"/>
        <rFont val="Century"/>
        <family val="1"/>
      </rPr>
      <t>5</t>
    </r>
    <r>
      <rPr>
        <i/>
        <sz val="10.5"/>
        <rFont val="Century"/>
        <family val="1"/>
      </rPr>
      <t>, Eddie Glines</t>
    </r>
    <r>
      <rPr>
        <i/>
        <vertAlign val="superscript"/>
        <sz val="10.5"/>
        <rFont val="Century"/>
        <family val="1"/>
      </rPr>
      <t>5</t>
    </r>
    <r>
      <rPr>
        <i/>
        <sz val="10.5"/>
        <rFont val="Century"/>
        <family val="1"/>
      </rPr>
      <t>, Gerald Heim</t>
    </r>
    <r>
      <rPr>
        <i/>
        <vertAlign val="superscript"/>
        <sz val="10.5"/>
        <rFont val="Century"/>
        <family val="1"/>
      </rPr>
      <t>6</t>
    </r>
    <r>
      <rPr>
        <i/>
        <sz val="10.5"/>
        <rFont val="Century"/>
        <family val="1"/>
      </rPr>
      <t>, Tom Ebben</t>
    </r>
    <r>
      <rPr>
        <i/>
        <vertAlign val="superscript"/>
        <sz val="10.5"/>
        <rFont val="Century"/>
        <family val="1"/>
      </rPr>
      <t>6</t>
    </r>
    <r>
      <rPr>
        <i/>
        <sz val="10.5"/>
        <rFont val="Century"/>
        <family val="1"/>
      </rPr>
      <t>, Rino Marinelli</t>
    </r>
    <r>
      <rPr>
        <i/>
        <vertAlign val="superscript"/>
        <sz val="10.5"/>
        <rFont val="Century"/>
        <family val="1"/>
      </rPr>
      <t>7</t>
    </r>
    <r>
      <rPr>
        <i/>
        <sz val="10.5"/>
        <rFont val="Century"/>
        <family val="1"/>
      </rPr>
      <t>, Onorato Di Cola</t>
    </r>
    <r>
      <rPr>
        <i/>
        <vertAlign val="superscript"/>
        <sz val="10.5"/>
        <rFont val="Century"/>
        <family val="1"/>
      </rPr>
      <t>7</t>
    </r>
    <r>
      <rPr>
        <i/>
        <sz val="10.5"/>
        <rFont val="Century"/>
        <family val="1"/>
      </rPr>
      <t>, Giovanni De Amicis</t>
    </r>
    <r>
      <rPr>
        <i/>
        <vertAlign val="superscript"/>
        <sz val="10.5"/>
        <rFont val="Century"/>
        <family val="1"/>
      </rPr>
      <t>7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ON Semiconductor, OR, USA;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ON Semiconductor, CA, USA;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ON Semiconductor, AZ, USA; 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 xml:space="preserve">ON Semiconductor, NY, USA; </t>
    </r>
    <r>
      <rPr>
        <i/>
        <vertAlign val="superscript"/>
        <sz val="10.5"/>
        <rFont val="Century"/>
        <family val="1"/>
      </rPr>
      <t>5</t>
    </r>
    <r>
      <rPr>
        <i/>
        <sz val="10.5"/>
        <rFont val="Century"/>
        <family val="1"/>
      </rPr>
      <t xml:space="preserve">ON Semiconductor, ID, USA; </t>
    </r>
    <r>
      <rPr>
        <i/>
        <vertAlign val="superscript"/>
        <sz val="10.5"/>
        <rFont val="Century"/>
        <family val="1"/>
      </rPr>
      <t>6</t>
    </r>
    <r>
      <rPr>
        <i/>
        <sz val="10.5"/>
        <rFont val="Century"/>
        <family val="1"/>
      </rPr>
      <t xml:space="preserve">Ball Aerospace, USA; </t>
    </r>
    <r>
      <rPr>
        <i/>
        <vertAlign val="superscript"/>
        <sz val="10.5"/>
        <rFont val="Century"/>
        <family val="1"/>
      </rPr>
      <t>7</t>
    </r>
    <r>
      <rPr>
        <i/>
        <sz val="10.5"/>
        <rFont val="Century"/>
        <family val="1"/>
      </rPr>
      <t>LFoundry, Italy</t>
    </r>
    <phoneticPr fontId="1"/>
  </si>
  <si>
    <r>
      <t>Fabio Acerbi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Manuel Moreno Garcia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Gözen Köklü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Bernhard Büttgen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Radoslaw Gancarz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Alice Biber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Daniel Furrer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David Stoppa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Fondazione Bruno Kessler, Italy;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Heptagon Advanced Micro Optics Pte Ltd., Switzerland</t>
    </r>
    <phoneticPr fontId="1"/>
  </si>
  <si>
    <r>
      <t>Vincent Goiffon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Serena Rizzolo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Franck Corbière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Sébastien Rolando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Aziouz Chabane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Marius Sergent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Philippe Paillet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Sylvain Girard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
Magali Estribeau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Pierre Magnan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Marco Van Uffelen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, Laura Mont Casellas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, Marc Gaillardin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Robin Scott</t>
    </r>
    <r>
      <rPr>
        <i/>
        <vertAlign val="superscript"/>
        <sz val="10.5"/>
        <rFont val="Century"/>
        <family val="1"/>
      </rPr>
      <t>5</t>
    </r>
    <r>
      <rPr>
        <i/>
        <sz val="10.5"/>
        <rFont val="Century"/>
        <family val="1"/>
      </rPr>
      <t xml:space="preserve"> and Wouter De Cock</t>
    </r>
    <r>
      <rPr>
        <i/>
        <vertAlign val="superscript"/>
        <sz val="10.5"/>
        <rFont val="Century"/>
        <family val="1"/>
      </rPr>
      <t>6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ISAE-SUPAERO, France;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CEA DAM-DIF, France;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Université de Saint-Etienne, France; 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 xml:space="preserve">Fusion for Energy, Spain; </t>
    </r>
    <r>
      <rPr>
        <i/>
        <vertAlign val="superscript"/>
        <sz val="10.5"/>
        <rFont val="Century"/>
        <family val="1"/>
      </rPr>
      <t>5</t>
    </r>
    <r>
      <rPr>
        <i/>
        <sz val="10.5"/>
        <rFont val="Century"/>
        <family val="1"/>
      </rPr>
      <t xml:space="preserve">Oxford Technologies Ltd., UK; </t>
    </r>
    <r>
      <rPr>
        <i/>
        <vertAlign val="superscript"/>
        <sz val="10.5"/>
        <rFont val="Century"/>
        <family val="1"/>
      </rPr>
      <t>6</t>
    </r>
    <r>
      <rPr>
        <i/>
        <sz val="10.5"/>
        <rFont val="Century"/>
        <family val="1"/>
      </rPr>
      <t>SCK-CEN, Belgium</t>
    </r>
    <phoneticPr fontId="1"/>
  </si>
  <si>
    <r>
      <t>J. A. Segovia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F. Medeiro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A. González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A. Villegas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A. Rodríguez-Vázquez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Teledyne AnaFocus, Spain;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Inst. of Microelectronics of Seville (Univ. de Sevilla &amp; CSIC), Spain</t>
    </r>
    <phoneticPr fontId="1"/>
  </si>
  <si>
    <r>
      <t>Assaf Lahav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Dmitry Veinger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 Adi Birman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Masakatsu Suzuki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Tatsuya Hirata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Keishi Tachikawa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Masafumi Tsutsui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Toshifumi Yokoyama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Yoshiaki Nishi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 and Ikuo Mizuno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TowerJazz Semiconductors, Israel;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Towerjazz Panasonic semiconductor, Japan</t>
    </r>
    <phoneticPr fontId="1"/>
  </si>
  <si>
    <t>Cross Talk, Quantum Efficiency, and Parasitic Light Sensitivity Comparison for Different Near Infra-Red Enhanced sub 3um Global Shutter Pixel 
Architectures</t>
    <phoneticPr fontId="1"/>
  </si>
  <si>
    <t>A High Optical Performance 3.4 μm Pixel Pitch Global Shutter CMOS Image Sensor with Light Guide Structure</t>
    <phoneticPr fontId="1"/>
  </si>
  <si>
    <t>Ward van der Tempel, Alper Ercan, Thomas Finateu, Korina Fotopoulou,
Christian Mourad, Florentina Agavriloaie, Sebastien Resimont, Luca Cutrignelli, Peter Thury, Camilo Ernesto Medina, Sa Xiao, Jean-Luc Loheac, Jernej Perhavc, Tomas Van de Hauwe, Victor Belokonskiy, Luc Bossuyt, Wouter Aerts,
Marc Pauwels, Daniel Van Nieuwenhove. Softkinetic, Belgium</t>
    <phoneticPr fontId="1"/>
  </si>
  <si>
    <r>
      <t>Keiichiro Kagawa</t>
    </r>
    <r>
      <rPr>
        <i/>
        <vertAlign val="superscript"/>
        <sz val="10.5"/>
        <rFont val="Century"/>
        <family val="1"/>
      </rPr>
      <t>1,2</t>
    </r>
    <r>
      <rPr>
        <i/>
        <sz val="10.5"/>
        <rFont val="Century"/>
        <family val="1"/>
      </rPr>
      <t>, Nobukazu Teranishi</t>
    </r>
    <r>
      <rPr>
        <i/>
        <vertAlign val="superscript"/>
        <sz val="10.5"/>
        <rFont val="Century"/>
        <family val="1"/>
      </rPr>
      <t>1,3</t>
    </r>
    <r>
      <rPr>
        <i/>
        <sz val="10.5"/>
        <rFont val="Century"/>
        <family val="1"/>
      </rPr>
      <t>, Keita Yasutomi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Rolf Saager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Min-Woong Seo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Shoji Kawahito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Anthony Durkin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and Bruce Tromberg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Shizuoka University,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UC Irvine, USA; 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University of Hyogo, Japan </t>
    </r>
    <phoneticPr fontId="1"/>
  </si>
  <si>
    <r>
      <t>Farah Fahim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Grzegorz Deptuch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Alpana Shenai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Piotr Maj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Piotr Kmon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Paweł Grybos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Robert Szczygieł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D. Peter Siddons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Abdul Rumaiz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
Anthony Kuczewski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Joseph Mead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Rebecca Bradford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, John Weizeorick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Fermi National Accelerator Laboratory, USA;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AGH-UST, Poland;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Brookhaven National Laboratory, USA; 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Argonne National Laboratory, USA</t>
    </r>
    <phoneticPr fontId="1"/>
  </si>
  <si>
    <t>8K Imaging Systems and Their Medical Applications
—World’s First 8K Rigid Endoscope Camera—</t>
    <phoneticPr fontId="1"/>
  </si>
  <si>
    <t>Sensors for Future AR/VR Applications</t>
    <phoneticPr fontId="1"/>
  </si>
  <si>
    <t>Chiao Liu, Michael Hall, Renzo De Nardi, Nicholas Trail, Richard Newcombe. Oculus Research, Facebook Inc., USA</t>
    <phoneticPr fontId="1"/>
  </si>
  <si>
    <t>Kenkichi Tanioka, Medical Imaging Consortium, Japan</t>
    <phoneticPr fontId="1"/>
  </si>
  <si>
    <t>Current Status of CCDs for Astronomical Observations and the Development of a Large Mosaic Camera</t>
    <phoneticPr fontId="1"/>
  </si>
  <si>
    <t>Satoshi Miyazaki. The National Astronomical Observatory of Japan, Japan</t>
    <phoneticPr fontId="1"/>
  </si>
  <si>
    <t>Keita Yasutomi,  Yuki Morikawa, Shoma Imanishi, Taishi Takasawa,
Keiichiro Kagawa, Shoji Kawahito. Shizuoka University, Japan</t>
    <phoneticPr fontId="1"/>
  </si>
  <si>
    <t>Frédéric Lalanne, Pierre Malinge, Didier Hérault and Clémence Jamin-Mornet. STMicroelectronics, France</t>
    <phoneticPr fontId="1"/>
  </si>
  <si>
    <t>Session chair: Bart Dierickx (Caeleste)
                        Neale A.W. Dutton (STMicroelectronics)</t>
    <phoneticPr fontId="1"/>
  </si>
  <si>
    <t xml:space="preserve">Session chair: Shigetoshi Sugawa (Tohoku University)
                        Michael Guidash (RM Guidash Consulting) </t>
    <phoneticPr fontId="1"/>
  </si>
  <si>
    <t>Salvatore Gnecchi, Carl Jackson. SensL Technologies, Ireland</t>
    <phoneticPr fontId="1"/>
  </si>
  <si>
    <r>
      <t xml:space="preserve">A 1 </t>
    </r>
    <r>
      <rPr>
        <b/>
        <sz val="10.5"/>
        <rFont val="ＭＳ Ｐ明朝"/>
        <family val="1"/>
        <charset val="128"/>
      </rPr>
      <t>×</t>
    </r>
    <r>
      <rPr>
        <b/>
        <sz val="10.5"/>
        <rFont val="Century"/>
        <family val="1"/>
      </rPr>
      <t xml:space="preserve"> 16 SiPM Array for Automotive 3D Imaging LiDAR Systems</t>
    </r>
    <phoneticPr fontId="1"/>
  </si>
  <si>
    <r>
      <t>Cheng Lei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Yasuyuki Ozeki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and Keisuke Goda</t>
    </r>
    <r>
      <rPr>
        <i/>
        <vertAlign val="superscript"/>
        <sz val="10.5"/>
        <rFont val="Century"/>
        <family val="1"/>
      </rPr>
      <t>1,3,4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Department of Chemistry, University of Tokyo, Japan;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Department of Electrical Engineering and Information Systems, University of Tokyo, Japan;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 xml:space="preserve">University of California, Los Angeles, USA; </t>
    </r>
    <r>
      <rPr>
        <i/>
        <vertAlign val="superscript"/>
        <sz val="10.5"/>
        <rFont val="Century"/>
        <family val="1"/>
      </rPr>
      <t>4</t>
    </r>
    <r>
      <rPr>
        <i/>
        <sz val="10.5"/>
        <rFont val="Century"/>
        <family val="1"/>
      </rPr>
      <t>Japan Science and Technology Agency, Japan</t>
    </r>
    <phoneticPr fontId="1"/>
  </si>
  <si>
    <r>
      <t>Boris Rodrigues</t>
    </r>
    <r>
      <rPr>
        <i/>
        <vertAlign val="superscript"/>
        <sz val="10.5"/>
        <rFont val="Century"/>
        <family val="1"/>
      </rPr>
      <t>1,3</t>
    </r>
    <r>
      <rPr>
        <i/>
        <sz val="10.5"/>
        <rFont val="Century"/>
        <family val="1"/>
      </rPr>
      <t>, Marie Guillon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Nicolas Billon-Pierron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Jean-Baptiste Mancini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Olivier Saxod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Benoit Giffard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Yvon Cazaux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Pierre Malinge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Patrice Waltz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Auguste Ngoua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Yannick Kerleguer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
Alisée Taluy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Sarah Kuster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Sylvain Joblot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François Roy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, Guo-Neng Lu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Univ. Claude Bernard Lyon 1, France;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 xml:space="preserve">Univ. Grenoble Alpes, France; </t>
    </r>
    <r>
      <rPr>
        <i/>
        <vertAlign val="superscript"/>
        <sz val="10.5"/>
        <rFont val="Century"/>
        <family val="1"/>
      </rPr>
      <t>3</t>
    </r>
    <r>
      <rPr>
        <i/>
        <sz val="10.5"/>
        <rFont val="Century"/>
        <family val="1"/>
      </rPr>
      <t>STMicroelectronics, France</t>
    </r>
    <phoneticPr fontId="1"/>
  </si>
  <si>
    <t>UV/Optical Photon Counting and Large Format Imaging Detectors from CubeSats, SmallSats to Large Aperture Space Telescopes &amp; Imaging Spectrometers</t>
    <phoneticPr fontId="1"/>
  </si>
  <si>
    <r>
      <t>Shouleh Nikzad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April D. Jewel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Alex G. Carver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John J. Hennessy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
Michael E. Hoenk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Sam Cheng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Timothy M. Goodsall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>, Gillian Kyne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
Erika Hamden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, and Todd J. Jones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. </t>
    </r>
    <r>
      <rPr>
        <i/>
        <vertAlign val="superscript"/>
        <sz val="10.5"/>
        <rFont val="Century"/>
        <family val="1"/>
      </rPr>
      <t>1</t>
    </r>
    <r>
      <rPr>
        <i/>
        <sz val="10.5"/>
        <rFont val="Century"/>
        <family val="1"/>
      </rPr>
      <t xml:space="preserve">Jet Propulsion Laboratory, California Institute of Technology, USA; </t>
    </r>
    <r>
      <rPr>
        <i/>
        <vertAlign val="superscript"/>
        <sz val="10.5"/>
        <rFont val="Century"/>
        <family val="1"/>
      </rPr>
      <t>2</t>
    </r>
    <r>
      <rPr>
        <i/>
        <sz val="10.5"/>
        <rFont val="Century"/>
        <family val="1"/>
      </rPr>
      <t>California Institute of Technology, USA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</si>
</sst>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Century"/>
      <family val="1"/>
    </font>
    <font>
      <sz val="10.5"/>
      <name val="Century"/>
      <family val="1"/>
    </font>
    <font>
      <i/>
      <sz val="10.5"/>
      <name val="Century"/>
      <family val="1"/>
    </font>
    <font>
      <sz val="12"/>
      <name val="Century"/>
      <family val="1"/>
    </font>
    <font>
      <b/>
      <sz val="10.5"/>
      <name val="Century"/>
      <family val="1"/>
    </font>
    <font>
      <u/>
      <sz val="10"/>
      <color indexed="12"/>
      <name val="Arial"/>
      <family val="2"/>
    </font>
    <font>
      <i/>
      <sz val="10.5"/>
      <name val="ＭＳ Ｐ明朝"/>
      <family val="1"/>
      <charset val="128"/>
    </font>
    <font>
      <i/>
      <vertAlign val="superscript"/>
      <sz val="10.5"/>
      <name val="Century"/>
      <family val="1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.5"/>
      <name val="Symbol"/>
      <family val="1"/>
      <charset val="2"/>
    </font>
    <font>
      <b/>
      <vertAlign val="superscript"/>
      <sz val="10.5"/>
      <name val="Century"/>
      <family val="1"/>
    </font>
    <font>
      <b/>
      <vertAlign val="subscript"/>
      <sz val="10.5"/>
      <name val="Century"/>
      <family val="1"/>
    </font>
    <font>
      <b/>
      <sz val="10.5"/>
      <name val="ＭＳ Ｐゴシック"/>
      <family val="3"/>
      <charset val="128"/>
    </font>
    <font>
      <i/>
      <vertAlign val="subscript"/>
      <sz val="10.5"/>
      <name val="Century"/>
      <family val="1"/>
    </font>
    <font>
      <b/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0" borderId="2" xfId="0" applyFont="1" applyBorder="1" applyAlignment="1">
      <alignment horizontal="left" vertical="top"/>
    </xf>
    <xf numFmtId="0" fontId="3" fillId="0" borderId="3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8" fontId="3" fillId="0" borderId="0" xfId="0" applyNumberFormat="1" applyFont="1" applyAlignment="1">
      <alignment vertical="top"/>
    </xf>
    <xf numFmtId="1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0" xfId="1" applyFont="1" applyAlignment="1" applyProtection="1">
      <alignment horizontal="left" vertical="top" wrapText="1"/>
    </xf>
    <xf numFmtId="0" fontId="6" fillId="0" borderId="0" xfId="1" applyFont="1" applyFill="1" applyAlignment="1" applyProtection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401"/>
  <sheetViews>
    <sheetView tabSelected="1" view="pageLayout" topLeftCell="A64" zoomScaleNormal="120" workbookViewId="0">
      <selection activeCell="B71" sqref="B71"/>
    </sheetView>
  </sheetViews>
  <sheetFormatPr defaultColWidth="9" defaultRowHeight="13.5" x14ac:dyDescent="0.2"/>
  <cols>
    <col min="1" max="1" width="11.6328125" style="3" customWidth="1"/>
    <col min="2" max="2" width="76.90625" style="3" customWidth="1"/>
    <col min="3" max="3" width="9" style="3"/>
    <col min="4" max="4" width="10" style="3" bestFit="1" customWidth="1"/>
    <col min="5" max="16384" width="9" style="3"/>
  </cols>
  <sheetData>
    <row r="1" spans="1:9" ht="16.5" customHeight="1" x14ac:dyDescent="0.2">
      <c r="A1" s="25" t="s">
        <v>18</v>
      </c>
      <c r="B1" s="25"/>
      <c r="C1" s="3">
        <v>25</v>
      </c>
    </row>
    <row r="2" spans="1:9" ht="16.5" customHeight="1" x14ac:dyDescent="0.2">
      <c r="A2" s="14"/>
    </row>
    <row r="3" spans="1:9" ht="16.5" customHeight="1" x14ac:dyDescent="0.2">
      <c r="A3" s="27" t="s">
        <v>30</v>
      </c>
      <c r="B3" s="26"/>
    </row>
    <row r="4" spans="1:9" ht="16.5" customHeight="1" x14ac:dyDescent="0.2">
      <c r="A4" s="26"/>
      <c r="B4" s="26"/>
    </row>
    <row r="5" spans="1:9" ht="16.5" customHeight="1" x14ac:dyDescent="0.2">
      <c r="A5" s="26" t="s">
        <v>8</v>
      </c>
      <c r="B5" s="26"/>
    </row>
    <row r="6" spans="1:9" ht="16.5" customHeight="1" x14ac:dyDescent="0.2"/>
    <row r="7" spans="1:9" ht="16.5" customHeight="1" x14ac:dyDescent="0.2">
      <c r="A7" s="21" t="s">
        <v>19</v>
      </c>
      <c r="B7" s="22"/>
    </row>
    <row r="8" spans="1:9" ht="16.5" customHeight="1" x14ac:dyDescent="0.2">
      <c r="A8" s="23"/>
      <c r="B8" s="24"/>
    </row>
    <row r="9" spans="1:9" ht="16.5" customHeight="1" x14ac:dyDescent="0.2">
      <c r="A9" s="3" t="s">
        <v>9</v>
      </c>
      <c r="B9" s="3" t="s">
        <v>3</v>
      </c>
    </row>
    <row r="10" spans="1:9" ht="16.5" customHeight="1" x14ac:dyDescent="0.2">
      <c r="B10" s="3" t="s">
        <v>4</v>
      </c>
    </row>
    <row r="11" spans="1:9" ht="16.5" customHeight="1" x14ac:dyDescent="0.2">
      <c r="A11" s="3" t="s">
        <v>5</v>
      </c>
      <c r="B11" s="3" t="s">
        <v>6</v>
      </c>
    </row>
    <row r="12" spans="1:9" ht="16.5" customHeight="1" x14ac:dyDescent="0.2"/>
    <row r="13" spans="1:9" ht="16.5" customHeight="1" x14ac:dyDescent="0.2">
      <c r="A13" s="6" t="s">
        <v>17</v>
      </c>
      <c r="B13" s="12" t="s">
        <v>31</v>
      </c>
    </row>
    <row r="14" spans="1:9" ht="31.5" customHeight="1" x14ac:dyDescent="0.2">
      <c r="A14" s="7"/>
      <c r="B14" s="19" t="s">
        <v>184</v>
      </c>
    </row>
    <row r="15" spans="1:9" ht="16.5" customHeight="1" x14ac:dyDescent="0.2"/>
    <row r="16" spans="1:9" ht="16.5" customHeight="1" x14ac:dyDescent="0.2">
      <c r="A16" s="3" t="str">
        <f>TEXT(TIME(MID(A11,7,2),MID(A11,10,2),0),"hh:mm")&amp;"-"&amp;TEXT(TIME(MID(A11,7,2),MID(A11,10,2),0)+TIME(0,15,0),"hh:mm")</f>
        <v>08:45-09:00</v>
      </c>
      <c r="B16" s="18" t="s">
        <v>116</v>
      </c>
      <c r="I16" s="4"/>
    </row>
    <row r="17" spans="1:2" ht="80" customHeight="1" x14ac:dyDescent="0.2">
      <c r="A17" s="3" t="s">
        <v>246</v>
      </c>
      <c r="B17" s="9" t="s">
        <v>255</v>
      </c>
    </row>
    <row r="18" spans="1:2" ht="16.5" customHeight="1" x14ac:dyDescent="0.2"/>
    <row r="19" spans="1:2" ht="31.5" customHeight="1" x14ac:dyDescent="0.2">
      <c r="A19" s="11" t="str">
        <f>TEXT(TIME(MID(A16,7,2),MID(A16,10,2),0),"hh:mm")&amp;"-"&amp;TEXT(TIME(MID(A16,7,2),MID(A16,10,2),0)+TIME(0,15,0),"hh:mm")</f>
        <v>09:00-09:15</v>
      </c>
      <c r="B19" s="17" t="s">
        <v>183</v>
      </c>
    </row>
    <row r="20" spans="1:2" ht="64.5" customHeight="1" x14ac:dyDescent="0.2">
      <c r="A20" s="3" t="s">
        <v>247</v>
      </c>
      <c r="B20" s="9" t="s">
        <v>295</v>
      </c>
    </row>
    <row r="21" spans="1:2" ht="16.5" customHeight="1" x14ac:dyDescent="0.2"/>
    <row r="22" spans="1:2" ht="16.5" customHeight="1" x14ac:dyDescent="0.2">
      <c r="A22" s="11" t="str">
        <f>TEXT(TIME(MID(A19,7,2),MID(A19,10,2),0),"hh:mm")&amp;"-"&amp;TEXT(TIME(MID(A19,7,2),MID(A19,10,2),0)+TIME(0,15,0),"hh:mm")</f>
        <v>09:15-09:30</v>
      </c>
      <c r="B22" s="17" t="s">
        <v>135</v>
      </c>
    </row>
    <row r="23" spans="1:2" ht="31.5" customHeight="1" x14ac:dyDescent="0.2">
      <c r="A23" s="3" t="s">
        <v>248</v>
      </c>
      <c r="B23" s="9" t="s">
        <v>294</v>
      </c>
    </row>
    <row r="24" spans="1:2" ht="16.5" customHeight="1" x14ac:dyDescent="0.2"/>
    <row r="25" spans="1:2" ht="16.5" customHeight="1" x14ac:dyDescent="0.2">
      <c r="A25" s="11" t="str">
        <f>TEXT(TIME(MID(A22,7,2),MID(A22,10,2),0),"hh:mm")&amp;"-"&amp;TEXT(TIME(MID(A22,7,2),MID(A22,10,2),0)+TIME(0,15,0),"hh:mm")</f>
        <v>09:30-09:45</v>
      </c>
      <c r="B25" s="17" t="s">
        <v>50</v>
      </c>
    </row>
    <row r="26" spans="1:2" ht="82" customHeight="1" x14ac:dyDescent="0.2">
      <c r="A26" s="3" t="s">
        <v>249</v>
      </c>
      <c r="B26" s="9" t="s">
        <v>313</v>
      </c>
    </row>
    <row r="27" spans="1:2" ht="16.5" customHeight="1" x14ac:dyDescent="0.2"/>
    <row r="28" spans="1:2" ht="32.5" customHeight="1" x14ac:dyDescent="0.2">
      <c r="A28" s="11" t="str">
        <f>TEXT(TIME(MID(A25,7,2),MID(A25,10,2),0),"hh:mm")&amp;"-"&amp;TEXT(TIME(MID(A25,7,2),MID(A25,10,2),0)+TIME(0,15,0),"hh:mm")</f>
        <v>09:45-10:00</v>
      </c>
      <c r="B28" s="17" t="s">
        <v>134</v>
      </c>
    </row>
    <row r="29" spans="1:2" ht="72" customHeight="1" x14ac:dyDescent="0.2">
      <c r="A29" s="3" t="s">
        <v>250</v>
      </c>
      <c r="B29" s="9" t="s">
        <v>214</v>
      </c>
    </row>
    <row r="30" spans="1:2" ht="16.5" customHeight="1" x14ac:dyDescent="0.2"/>
    <row r="31" spans="1:2" ht="31.5" customHeight="1" x14ac:dyDescent="0.2">
      <c r="A31" s="11" t="str">
        <f>TEXT(TIME(MID(A28,7,2),MID(A28,10,2),0),"hh:mm")&amp;"-"&amp;TEXT(TIME(MID(A28,7,2),MID(A28,10,2),0)+TIME(0,15,0),"hh:mm")</f>
        <v>10:00-10:15</v>
      </c>
      <c r="B31" s="17" t="s">
        <v>283</v>
      </c>
    </row>
    <row r="32" spans="1:2" ht="16.5" customHeight="1" x14ac:dyDescent="0.2">
      <c r="A32" s="3" t="s">
        <v>251</v>
      </c>
      <c r="B32" s="9" t="s">
        <v>284</v>
      </c>
    </row>
    <row r="33" spans="1:3" ht="16.5" customHeight="1" x14ac:dyDescent="0.2"/>
    <row r="34" spans="1:3" ht="16.5" customHeight="1" x14ac:dyDescent="0.2">
      <c r="A34" s="11" t="str">
        <f>TEXT(TIME(MID(A31,7,2),MID(A31,10,2),0),"hh:mm")&amp;"-"&amp;TEXT(TIME(MID(A31,7,2),MID(A31,10,2),0)+TIME(0,$C$1,0),"hh:mm")</f>
        <v>10:15-10:40</v>
      </c>
      <c r="B34" s="4" t="s">
        <v>2</v>
      </c>
    </row>
    <row r="35" spans="1:3" ht="16.5" customHeight="1" x14ac:dyDescent="0.2"/>
    <row r="36" spans="1:3" ht="16.5" customHeight="1" x14ac:dyDescent="0.2">
      <c r="A36" s="6" t="s">
        <v>7</v>
      </c>
      <c r="B36" s="12" t="s">
        <v>32</v>
      </c>
    </row>
    <row r="37" spans="1:3" ht="31.5" customHeight="1" x14ac:dyDescent="0.2">
      <c r="A37" s="7"/>
      <c r="B37" s="19" t="s">
        <v>185</v>
      </c>
    </row>
    <row r="38" spans="1:3" ht="16.5" customHeight="1" x14ac:dyDescent="0.2"/>
    <row r="39" spans="1:3" ht="16.5" customHeight="1" x14ac:dyDescent="0.2">
      <c r="A39" s="3" t="str">
        <f>TEXT(TIME(MID(A34,7,2),MID(A34,10,2),0),"hh:mm")&amp;"-"&amp;TEXT(TIME(MID(A34,7,2),MID(A34,10,2),0)+TIME(0,15,0),"hh:mm")</f>
        <v>10:40-10:55</v>
      </c>
      <c r="B39" s="17" t="s">
        <v>33</v>
      </c>
    </row>
    <row r="40" spans="1:3" ht="51" customHeight="1" x14ac:dyDescent="0.2">
      <c r="A40" s="3" t="str">
        <f>"R"&amp;TEXT(VALUE(MID(A32,2,LEN(A32)))+1,"00")</f>
        <v>R07</v>
      </c>
      <c r="B40" s="9" t="s">
        <v>289</v>
      </c>
    </row>
    <row r="41" spans="1:3" ht="16.5" customHeight="1" x14ac:dyDescent="0.2"/>
    <row r="42" spans="1:3" ht="31.5" customHeight="1" x14ac:dyDescent="0.2">
      <c r="A42" s="11" t="str">
        <f>TEXT(TIME(MID(A39,7,2),MID(A39,10,2),0),"hh:mm")&amp;"-"&amp;TEXT(TIME(MID(A39,7,2),MID(A39,10,2),0)+TIME(0,15,0),"hh:mm")</f>
        <v>10:55-11:10</v>
      </c>
      <c r="B42" s="17" t="s">
        <v>34</v>
      </c>
      <c r="C42" s="11"/>
    </row>
    <row r="43" spans="1:3" ht="51" customHeight="1" x14ac:dyDescent="0.2">
      <c r="A43" s="3" t="str">
        <f>"R"&amp;TEXT(VALUE(MID(A40,2,LEN(A40)))+1,"00")</f>
        <v>R08</v>
      </c>
      <c r="B43" s="9" t="s">
        <v>268</v>
      </c>
    </row>
    <row r="44" spans="1:3" ht="16.5" customHeight="1" x14ac:dyDescent="0.2"/>
    <row r="45" spans="1:3" ht="31.5" customHeight="1" x14ac:dyDescent="0.2">
      <c r="A45" s="11" t="str">
        <f>TEXT(TIME(MID(A42,7,2),MID(A42,10,2),0),"hh:mm")&amp;"-"&amp;TEXT(TIME(MID(A42,7,2),MID(A42,10,2),0)+TIME(0,15,0),"hh:mm")</f>
        <v>11:10-11:25</v>
      </c>
      <c r="B45" s="17" t="s">
        <v>15</v>
      </c>
      <c r="C45" s="11"/>
    </row>
    <row r="46" spans="1:3" ht="31.5" customHeight="1" x14ac:dyDescent="0.2">
      <c r="A46" s="3" t="str">
        <f>"R"&amp;TEXT(VALUE(MID(A43,2,LEN(A43)))+1,"00")</f>
        <v>R09</v>
      </c>
      <c r="B46" s="9" t="s">
        <v>136</v>
      </c>
    </row>
    <row r="47" spans="1:3" ht="16.5" customHeight="1" x14ac:dyDescent="0.2"/>
    <row r="48" spans="1:3" ht="32.5" customHeight="1" x14ac:dyDescent="0.2">
      <c r="A48" s="11" t="str">
        <f>TEXT(TIME(MID(A45,7,2),MID(A45,10,2),0),"hh:mm")&amp;"-"&amp;TEXT(TIME(MID(A45,7,2),MID(A45,10,2),0)+TIME(0,15,0),"hh:mm")</f>
        <v>11:25-11:40</v>
      </c>
      <c r="B48" s="17" t="s">
        <v>254</v>
      </c>
    </row>
    <row r="49" spans="1:3" ht="31.5" customHeight="1" x14ac:dyDescent="0.2">
      <c r="A49" s="3" t="str">
        <f>"R"&amp;TEXT(VALUE(MID(A46,2,LEN(A46)))+1,"00")</f>
        <v>R10</v>
      </c>
      <c r="B49" s="9" t="s">
        <v>215</v>
      </c>
    </row>
    <row r="50" spans="1:3" ht="16.5" customHeight="1" x14ac:dyDescent="0.2"/>
    <row r="51" spans="1:3" ht="31.5" customHeight="1" x14ac:dyDescent="0.2">
      <c r="A51" s="11" t="str">
        <f>TEXT(TIME(MID(A48,7,2),MID(A48,10,2),0),"hh:mm")&amp;"-"&amp;TEXT(TIME(MID(A48,7,2),MID(A48,10,2),0)+TIME(0,15,0),"hh:mm")</f>
        <v>11:40-11:55</v>
      </c>
      <c r="B51" s="17" t="s">
        <v>35</v>
      </c>
      <c r="C51" s="11"/>
    </row>
    <row r="52" spans="1:3" ht="66.5" customHeight="1" x14ac:dyDescent="0.2">
      <c r="A52" s="3" t="str">
        <f>"R"&amp;TEXT(VALUE(MID(A49,2,LEN(A49)))+1,"00")</f>
        <v>R11</v>
      </c>
      <c r="B52" s="9" t="s">
        <v>114</v>
      </c>
    </row>
    <row r="53" spans="1:3" ht="16.5" customHeight="1" x14ac:dyDescent="0.2"/>
    <row r="54" spans="1:3" ht="31.5" customHeight="1" x14ac:dyDescent="0.2">
      <c r="A54" s="11" t="str">
        <f>TEXT(TIME(MID(A51,7,2),MID(A51,10,2),0),"hh:mm")&amp;"-"&amp;TEXT(TIME(MID(A51,7,2),MID(A51,10,2),0)+TIME(0,15,0),"hh:mm")</f>
        <v>11:55-12:10</v>
      </c>
      <c r="B54" s="17" t="s">
        <v>36</v>
      </c>
      <c r="C54" s="11"/>
    </row>
    <row r="55" spans="1:3" ht="49" customHeight="1" x14ac:dyDescent="0.2">
      <c r="A55" s="3" t="str">
        <f>"R"&amp;TEXT(VALUE(MID(A52,2,LEN(A52)))+1,"00")</f>
        <v>R12</v>
      </c>
      <c r="B55" s="9" t="s">
        <v>115</v>
      </c>
    </row>
    <row r="56" spans="1:3" ht="16.5" customHeight="1" x14ac:dyDescent="0.2"/>
    <row r="57" spans="1:3" ht="16.5" customHeight="1" x14ac:dyDescent="0.2">
      <c r="A57" s="11" t="str">
        <f>TEXT(TIME(MID(A54,7,2),MID(A54,10,2),0),"hh:mm")&amp;"-"&amp;TEXT(TIME(MID(A54,7,2),MID(A54,10,2),0)+TIME(1,35,0),"hh:mm")</f>
        <v>12:10-13:45</v>
      </c>
      <c r="B57" s="4" t="s">
        <v>1</v>
      </c>
    </row>
    <row r="58" spans="1:3" ht="16.5" customHeight="1" x14ac:dyDescent="0.2"/>
    <row r="59" spans="1:3" ht="16.5" customHeight="1" x14ac:dyDescent="0.2">
      <c r="A59" s="16" t="s">
        <v>117</v>
      </c>
      <c r="B59" s="12" t="s">
        <v>118</v>
      </c>
    </row>
    <row r="60" spans="1:3" ht="16.5" customHeight="1" x14ac:dyDescent="0.2">
      <c r="A60" s="7"/>
      <c r="B60" s="2" t="s">
        <v>186</v>
      </c>
    </row>
    <row r="61" spans="1:3" ht="16.5" customHeight="1" x14ac:dyDescent="0.2">
      <c r="A61" s="8"/>
      <c r="B61" s="8"/>
    </row>
    <row r="62" spans="1:3" ht="31.5" customHeight="1" x14ac:dyDescent="0.2">
      <c r="A62" s="3" t="str">
        <f>TEXT(TIME(MID(A57,7,2),MID(A57,10,2),0),"hh:mm")&amp;"-"&amp;TEXT(TIME(MID(A57,7,2),MID(A57,10,2),0)+TIME(0,15,0),"hh:mm")</f>
        <v>13:45-14:00</v>
      </c>
      <c r="B62" s="17" t="s">
        <v>37</v>
      </c>
    </row>
    <row r="63" spans="1:3" ht="64.5" customHeight="1" x14ac:dyDescent="0.2">
      <c r="A63" s="3" t="s">
        <v>38</v>
      </c>
      <c r="B63" s="9" t="s">
        <v>296</v>
      </c>
    </row>
    <row r="64" spans="1:3" ht="16.5" customHeight="1" x14ac:dyDescent="0.2"/>
    <row r="65" spans="1:2" ht="31.5" customHeight="1" x14ac:dyDescent="0.2">
      <c r="A65" s="3" t="str">
        <f>TEXT(TIME(MID(A62,7,2),MID(A62,10,2),0),"hh:mm")&amp;"-"&amp;TEXT(TIME(MID(A62,7,2),MID(A62,10,2),0)+TIME(0,15,0),"hh:mm")</f>
        <v>14:00-14:15</v>
      </c>
      <c r="B65" s="17" t="s">
        <v>199</v>
      </c>
    </row>
    <row r="66" spans="1:2" ht="64.5" customHeight="1" x14ac:dyDescent="0.2">
      <c r="A66" s="3" t="s">
        <v>39</v>
      </c>
      <c r="B66" s="9" t="s">
        <v>216</v>
      </c>
    </row>
    <row r="67" spans="1:2" ht="16.5" customHeight="1" x14ac:dyDescent="0.2"/>
    <row r="68" spans="1:2" ht="31.5" customHeight="1" x14ac:dyDescent="0.2">
      <c r="A68" s="3" t="str">
        <f>TEXT(TIME(MID(A65,7,2),MID(A65,10,2),0),"hh:mm")&amp;"-"&amp;TEXT(TIME(MID(A65,7,2),MID(A65,10,2),0)+TIME(0,15,0),"hh:mm")</f>
        <v>14:15-14:30</v>
      </c>
      <c r="B68" s="17" t="s">
        <v>40</v>
      </c>
    </row>
    <row r="69" spans="1:2" ht="51" customHeight="1" x14ac:dyDescent="0.2">
      <c r="A69" s="3" t="s">
        <v>41</v>
      </c>
      <c r="B69" s="9" t="s">
        <v>272</v>
      </c>
    </row>
    <row r="70" spans="1:2" ht="16.5" customHeight="1" x14ac:dyDescent="0.2"/>
    <row r="71" spans="1:2" ht="31.5" customHeight="1" x14ac:dyDescent="0.2">
      <c r="A71" s="3" t="str">
        <f>TEXT(TIME(MID(A68,7,2),MID(A68,10,2),0),"hh:mm")&amp;"-"&amp;TEXT(TIME(MID(A68,7,2),MID(A68,10,2),0)+TIME(0,15,0),"hh:mm")</f>
        <v>14:30-14:45</v>
      </c>
      <c r="B71" s="17" t="s">
        <v>200</v>
      </c>
    </row>
    <row r="72" spans="1:2" ht="64.5" customHeight="1" x14ac:dyDescent="0.2">
      <c r="A72" s="3" t="s">
        <v>42</v>
      </c>
      <c r="B72" s="9" t="s">
        <v>137</v>
      </c>
    </row>
    <row r="73" spans="1:2" ht="16.5" customHeight="1" x14ac:dyDescent="0.2"/>
    <row r="74" spans="1:2" ht="31.5" customHeight="1" x14ac:dyDescent="0.2">
      <c r="A74" s="3" t="str">
        <f>TEXT(TIME(MID(A71,7,2),MID(A71,10,2),0),"hh:mm")&amp;"-"&amp;TEXT(TIME(MID(A71,7,2),MID(A71,10,2),0)+TIME(0,15,0),"hh:mm")</f>
        <v>14:45-15:00</v>
      </c>
      <c r="B74" s="17" t="s">
        <v>43</v>
      </c>
    </row>
    <row r="75" spans="1:2" ht="45" customHeight="1" x14ac:dyDescent="0.2">
      <c r="A75" s="3" t="s">
        <v>44</v>
      </c>
      <c r="B75" s="9" t="s">
        <v>217</v>
      </c>
    </row>
    <row r="76" spans="1:2" ht="16.5" customHeight="1" x14ac:dyDescent="0.2"/>
    <row r="77" spans="1:2" ht="16.5" customHeight="1" x14ac:dyDescent="0.2">
      <c r="A77" s="3" t="str">
        <f>TEXT(TIME(MID(A74,7,2),MID(A74,10,2),0),"hh:mm")&amp;"-"&amp;TEXT(TIME(MID(A74,7,2),MID(A74,10,2),0)+TIME(0,$C$1,0),"hh:mm")</f>
        <v>15:00-15:25</v>
      </c>
      <c r="B77" s="4" t="s">
        <v>2</v>
      </c>
    </row>
    <row r="78" spans="1:2" ht="16.5" customHeight="1" x14ac:dyDescent="0.2"/>
    <row r="79" spans="1:2" ht="16.5" customHeight="1" x14ac:dyDescent="0.2">
      <c r="A79" s="16" t="s">
        <v>119</v>
      </c>
      <c r="B79" s="13" t="s">
        <v>120</v>
      </c>
    </row>
    <row r="80" spans="1:2" ht="31.5" customHeight="1" x14ac:dyDescent="0.2">
      <c r="A80" s="7" t="str">
        <f>TEXT(TIME(MID(A77,7,2),MID(A77,10,2),0),"hh:mm")&amp;"-"&amp;TEXT(TIME(MID(A77,7,2),MID(A77,10,2),0)+41*TIME(0,3,0)+TIME(0,20,0),"hh:mm")</f>
        <v>15:25-17:48</v>
      </c>
      <c r="B80" s="20" t="s">
        <v>187</v>
      </c>
    </row>
    <row r="81" spans="1:2" ht="16.5" customHeight="1" x14ac:dyDescent="0.2"/>
    <row r="82" spans="1:2" ht="16.5" customHeight="1" x14ac:dyDescent="0.2">
      <c r="A82" s="3" t="s">
        <v>245</v>
      </c>
      <c r="B82" s="17" t="s">
        <v>273</v>
      </c>
    </row>
    <row r="83" spans="1:2" ht="96.5" customHeight="1" x14ac:dyDescent="0.2">
      <c r="B83" s="9" t="s">
        <v>138</v>
      </c>
    </row>
    <row r="84" spans="1:2" ht="16.5" customHeight="1" x14ac:dyDescent="0.2">
      <c r="B84" s="15"/>
    </row>
    <row r="85" spans="1:2" ht="31.5" customHeight="1" x14ac:dyDescent="0.2">
      <c r="A85" s="3" t="str">
        <f>"P"&amp;TEXT(VALUE(MID(A82,2,LEN(A82)))+1,"00")</f>
        <v>P02</v>
      </c>
      <c r="B85" s="17" t="s">
        <v>139</v>
      </c>
    </row>
    <row r="86" spans="1:2" ht="45" customHeight="1" x14ac:dyDescent="0.2">
      <c r="B86" s="9" t="s">
        <v>286</v>
      </c>
    </row>
    <row r="87" spans="1:2" ht="16.5" customHeight="1" x14ac:dyDescent="0.2">
      <c r="B87" s="15"/>
    </row>
    <row r="88" spans="1:2" ht="16.5" customHeight="1" x14ac:dyDescent="0.2">
      <c r="A88" s="3" t="str">
        <f>"P"&amp;TEXT(VALUE(MID(A85,2,LEN(A85)))+1,"00")</f>
        <v>P03</v>
      </c>
      <c r="B88" s="17" t="s">
        <v>257</v>
      </c>
    </row>
    <row r="89" spans="1:2" ht="64.5" customHeight="1" x14ac:dyDescent="0.2">
      <c r="B89" s="9" t="s">
        <v>258</v>
      </c>
    </row>
    <row r="90" spans="1:2" ht="16.5" customHeight="1" x14ac:dyDescent="0.2">
      <c r="B90" s="5"/>
    </row>
    <row r="91" spans="1:2" ht="16.5" customHeight="1" x14ac:dyDescent="0.2">
      <c r="A91" s="3" t="str">
        <f>"P"&amp;TEXT(VALUE(MID(A88,2,LEN(A88)))+1,"00")</f>
        <v>P04</v>
      </c>
      <c r="B91" s="17" t="s">
        <v>140</v>
      </c>
    </row>
    <row r="92" spans="1:2" ht="31.5" customHeight="1" x14ac:dyDescent="0.2">
      <c r="B92" s="9" t="s">
        <v>182</v>
      </c>
    </row>
    <row r="93" spans="1:2" ht="16.5" customHeight="1" x14ac:dyDescent="0.2">
      <c r="B93" s="15"/>
    </row>
    <row r="94" spans="1:2" ht="31.5" customHeight="1" x14ac:dyDescent="0.2">
      <c r="A94" s="3" t="str">
        <f>"P"&amp;TEXT(VALUE(MID(A91,2,LEN(A91)))+1,"00")</f>
        <v>P05</v>
      </c>
      <c r="B94" s="17" t="s">
        <v>141</v>
      </c>
    </row>
    <row r="95" spans="1:2" ht="35.5" customHeight="1" x14ac:dyDescent="0.2">
      <c r="B95" s="9" t="s">
        <v>218</v>
      </c>
    </row>
    <row r="96" spans="1:2" ht="16.5" customHeight="1" x14ac:dyDescent="0.2">
      <c r="B96" s="15"/>
    </row>
    <row r="97" spans="1:2" ht="31.5" customHeight="1" x14ac:dyDescent="0.2">
      <c r="A97" s="3" t="str">
        <f>"P"&amp;TEXT(VALUE(MID(A94,2,LEN(A94)))+1,"00")</f>
        <v>P06</v>
      </c>
      <c r="B97" s="17" t="s">
        <v>46</v>
      </c>
    </row>
    <row r="98" spans="1:2" ht="51" customHeight="1" x14ac:dyDescent="0.2">
      <c r="B98" s="9" t="s">
        <v>279</v>
      </c>
    </row>
    <row r="99" spans="1:2" ht="16.5" customHeight="1" x14ac:dyDescent="0.2">
      <c r="B99" s="15"/>
    </row>
    <row r="100" spans="1:2" ht="16.5" customHeight="1" x14ac:dyDescent="0.2">
      <c r="A100" s="3" t="str">
        <f>"P"&amp;TEXT(VALUE(MID(A97,2,LEN(A97)))+1,"00")</f>
        <v>P07</v>
      </c>
      <c r="B100" s="17" t="s">
        <v>47</v>
      </c>
    </row>
    <row r="101" spans="1:2" ht="35.5" customHeight="1" x14ac:dyDescent="0.2">
      <c r="B101" s="9" t="s">
        <v>142</v>
      </c>
    </row>
    <row r="102" spans="1:2" ht="16.5" customHeight="1" x14ac:dyDescent="0.2">
      <c r="B102" s="15"/>
    </row>
    <row r="103" spans="1:2" ht="16.5" customHeight="1" x14ac:dyDescent="0.2">
      <c r="A103" s="3" t="str">
        <f>"P"&amp;TEXT(VALUE(MID(A100,2,LEN(A100)))+2,"00")</f>
        <v>P09</v>
      </c>
      <c r="B103" s="17" t="s">
        <v>53</v>
      </c>
    </row>
    <row r="104" spans="1:2" ht="31.5" customHeight="1" x14ac:dyDescent="0.2">
      <c r="B104" s="9" t="s">
        <v>219</v>
      </c>
    </row>
    <row r="105" spans="1:2" ht="16.5" customHeight="1" x14ac:dyDescent="0.2">
      <c r="B105" s="15"/>
    </row>
    <row r="106" spans="1:2" ht="31.5" customHeight="1" x14ac:dyDescent="0.2">
      <c r="A106" s="3" t="str">
        <f>"P"&amp;TEXT(VALUE(MID(A103,2,LEN(A103)))+1,"00")</f>
        <v>P10</v>
      </c>
      <c r="B106" s="17" t="s">
        <v>143</v>
      </c>
    </row>
    <row r="107" spans="1:2" ht="51" customHeight="1" x14ac:dyDescent="0.2">
      <c r="B107" s="9" t="s">
        <v>301</v>
      </c>
    </row>
    <row r="108" spans="1:2" ht="16.5" customHeight="1" x14ac:dyDescent="0.2">
      <c r="B108" s="15"/>
    </row>
    <row r="109" spans="1:2" ht="16.5" customHeight="1" x14ac:dyDescent="0.2">
      <c r="A109" s="3" t="str">
        <f>"P"&amp;TEXT(VALUE(MID(A106,2,LEN(A106)))+1,"00")</f>
        <v>P11</v>
      </c>
      <c r="B109" s="17" t="s">
        <v>144</v>
      </c>
    </row>
    <row r="110" spans="1:2" ht="111" customHeight="1" x14ac:dyDescent="0.2">
      <c r="B110" s="9" t="s">
        <v>220</v>
      </c>
    </row>
    <row r="111" spans="1:2" ht="16.5" customHeight="1" x14ac:dyDescent="0.2">
      <c r="B111" s="15"/>
    </row>
    <row r="112" spans="1:2" ht="16.5" customHeight="1" x14ac:dyDescent="0.2">
      <c r="A112" s="3" t="str">
        <f>"P"&amp;TEXT(VALUE(MID(A109,2,LEN(A109)))+1,"00")</f>
        <v>P12</v>
      </c>
      <c r="B112" s="17" t="s">
        <v>145</v>
      </c>
    </row>
    <row r="113" spans="1:2" ht="45" customHeight="1" x14ac:dyDescent="0.2">
      <c r="B113" s="9" t="s">
        <v>239</v>
      </c>
    </row>
    <row r="114" spans="1:2" ht="16.5" customHeight="1" x14ac:dyDescent="0.2">
      <c r="B114" s="15"/>
    </row>
    <row r="115" spans="1:2" ht="31.5" customHeight="1" x14ac:dyDescent="0.2">
      <c r="A115" s="3" t="str">
        <f>"P"&amp;TEXT(VALUE(MID(A112,2,LEN(A112)))+1,"00")</f>
        <v>P13</v>
      </c>
      <c r="B115" s="17" t="s">
        <v>51</v>
      </c>
    </row>
    <row r="116" spans="1:2" ht="31.5" customHeight="1" x14ac:dyDescent="0.2">
      <c r="B116" s="9" t="s">
        <v>146</v>
      </c>
    </row>
    <row r="117" spans="1:2" ht="16.5" customHeight="1" x14ac:dyDescent="0.2">
      <c r="B117" s="15"/>
    </row>
    <row r="118" spans="1:2" ht="45" customHeight="1" x14ac:dyDescent="0.2">
      <c r="A118" s="3" t="str">
        <f>"P"&amp;TEXT(VALUE(MID(A115,2,LEN(A115)))+1,"00")</f>
        <v>P14</v>
      </c>
      <c r="B118" s="17" t="s">
        <v>201</v>
      </c>
    </row>
    <row r="119" spans="1:2" ht="31.5" customHeight="1" x14ac:dyDescent="0.2">
      <c r="B119" s="9" t="s">
        <v>147</v>
      </c>
    </row>
    <row r="120" spans="1:2" ht="16.5" customHeight="1" x14ac:dyDescent="0.2">
      <c r="B120" s="15"/>
    </row>
    <row r="121" spans="1:2" ht="31.5" customHeight="1" x14ac:dyDescent="0.2">
      <c r="A121" s="3" t="str">
        <f>"P"&amp;TEXT(VALUE(MID(A118,2,LEN(A118)))+1,"00")</f>
        <v>P15</v>
      </c>
      <c r="B121" s="17" t="s">
        <v>202</v>
      </c>
    </row>
    <row r="122" spans="1:2" ht="45" customHeight="1" x14ac:dyDescent="0.2">
      <c r="B122" s="9" t="s">
        <v>148</v>
      </c>
    </row>
    <row r="123" spans="1:2" ht="16.5" customHeight="1" x14ac:dyDescent="0.2">
      <c r="B123" s="15"/>
    </row>
    <row r="124" spans="1:2" ht="16.5" customHeight="1" x14ac:dyDescent="0.2">
      <c r="A124" s="3" t="str">
        <f>"P"&amp;TEXT(VALUE(MID(A121,2,LEN(A121)))+1,"00")</f>
        <v>P16</v>
      </c>
      <c r="B124" s="17" t="s">
        <v>49</v>
      </c>
    </row>
    <row r="125" spans="1:2" ht="58.5" customHeight="1" x14ac:dyDescent="0.2">
      <c r="B125" s="9" t="s">
        <v>262</v>
      </c>
    </row>
    <row r="126" spans="1:2" ht="16.5" customHeight="1" x14ac:dyDescent="0.2">
      <c r="B126" s="15"/>
    </row>
    <row r="127" spans="1:2" ht="31.5" customHeight="1" x14ac:dyDescent="0.2">
      <c r="A127" s="3" t="str">
        <f>"P"&amp;TEXT(VALUE(MID(A124,2,LEN(A124)))+1,"00")</f>
        <v>P17</v>
      </c>
      <c r="B127" s="17" t="s">
        <v>149</v>
      </c>
    </row>
    <row r="128" spans="1:2" ht="49" customHeight="1" x14ac:dyDescent="0.2">
      <c r="B128" s="9" t="s">
        <v>269</v>
      </c>
    </row>
    <row r="129" spans="1:2" ht="16.5" customHeight="1" x14ac:dyDescent="0.2">
      <c r="B129" s="15"/>
    </row>
    <row r="130" spans="1:2" ht="16.5" customHeight="1" x14ac:dyDescent="0.2">
      <c r="A130" s="3" t="str">
        <f>"P"&amp;TEXT(VALUE(MID(A127,2,LEN(A127)))+1,"00")</f>
        <v>P18</v>
      </c>
      <c r="B130" s="17" t="s">
        <v>150</v>
      </c>
    </row>
    <row r="131" spans="1:2" ht="66.5" customHeight="1" x14ac:dyDescent="0.2">
      <c r="B131" s="9" t="s">
        <v>223</v>
      </c>
    </row>
    <row r="132" spans="1:2" ht="16.5" customHeight="1" x14ac:dyDescent="0.2">
      <c r="B132" s="15"/>
    </row>
    <row r="133" spans="1:2" ht="16.5" customHeight="1" x14ac:dyDescent="0.2">
      <c r="A133" s="3" t="str">
        <f>"P"&amp;TEXT(VALUE(MID(A130,2,LEN(A130)))+1,"00")</f>
        <v>P19</v>
      </c>
      <c r="B133" s="17" t="s">
        <v>325</v>
      </c>
    </row>
    <row r="134" spans="1:2" ht="16.5" customHeight="1" x14ac:dyDescent="0.2">
      <c r="B134" s="9" t="s">
        <v>324</v>
      </c>
    </row>
    <row r="135" spans="1:2" ht="16.5" customHeight="1" x14ac:dyDescent="0.2">
      <c r="B135" s="15"/>
    </row>
    <row r="136" spans="1:2" ht="16.5" customHeight="1" x14ac:dyDescent="0.2">
      <c r="A136" s="3" t="str">
        <f>"P"&amp;TEXT(VALUE(MID(A133,2,LEN(A133)))+1,"00")</f>
        <v>P20</v>
      </c>
      <c r="B136" s="17" t="s">
        <v>151</v>
      </c>
    </row>
    <row r="137" spans="1:2" ht="73" customHeight="1" x14ac:dyDescent="0.2">
      <c r="B137" s="9" t="s">
        <v>311</v>
      </c>
    </row>
    <row r="138" spans="1:2" ht="16.5" customHeight="1" x14ac:dyDescent="0.2">
      <c r="B138" s="15"/>
    </row>
    <row r="139" spans="1:2" ht="31.5" customHeight="1" x14ac:dyDescent="0.2">
      <c r="A139" s="3" t="str">
        <f>"P"&amp;TEXT(VALUE(MID(A136,2,LEN(A136)))+1,"00")</f>
        <v>P21</v>
      </c>
      <c r="B139" s="17" t="s">
        <v>152</v>
      </c>
    </row>
    <row r="140" spans="1:2" ht="50.5" customHeight="1" x14ac:dyDescent="0.2">
      <c r="B140" s="9" t="s">
        <v>312</v>
      </c>
    </row>
    <row r="141" spans="1:2" ht="16.5" customHeight="1" x14ac:dyDescent="0.2"/>
    <row r="142" spans="1:2" ht="16.5" customHeight="1" x14ac:dyDescent="0.2">
      <c r="A142" s="3" t="str">
        <f>TEXT(TIME(MID(A80,1,2),MID(A80,4,2),0)+20*TIME(0,3,0),"hh:mm")&amp;"-"&amp;TEXT(TIME(MID(A80,1,2),MID(A80,4,2),0)+20*TIME(0,3,0)+TIME(0,20,0),"hh:mm")</f>
        <v>16:25-16:45</v>
      </c>
      <c r="B142" s="4" t="s">
        <v>2</v>
      </c>
    </row>
    <row r="143" spans="1:2" ht="16.5" customHeight="1" x14ac:dyDescent="0.2">
      <c r="B143" s="15"/>
    </row>
    <row r="144" spans="1:2" ht="31.5" customHeight="1" x14ac:dyDescent="0.2">
      <c r="A144" s="3" t="str">
        <f>"P"&amp;VALUE(MID(A139,2,LEN(A139)))+1</f>
        <v>P22</v>
      </c>
      <c r="B144" s="17" t="s">
        <v>153</v>
      </c>
    </row>
    <row r="145" spans="1:2" ht="51" customHeight="1" x14ac:dyDescent="0.2">
      <c r="B145" s="9" t="s">
        <v>305</v>
      </c>
    </row>
    <row r="146" spans="1:2" ht="16.5" customHeight="1" x14ac:dyDescent="0.2"/>
    <row r="147" spans="1:2" ht="31.5" customHeight="1" x14ac:dyDescent="0.2">
      <c r="A147" s="3" t="str">
        <f>"P"&amp;VALUE(MID(A144,2,LEN(A144)))+2</f>
        <v>P24</v>
      </c>
      <c r="B147" s="17" t="s">
        <v>54</v>
      </c>
    </row>
    <row r="148" spans="1:2" ht="66.5" customHeight="1" x14ac:dyDescent="0.2">
      <c r="B148" s="9" t="s">
        <v>221</v>
      </c>
    </row>
    <row r="149" spans="1:2" ht="16.5" customHeight="1" x14ac:dyDescent="0.2">
      <c r="B149" s="9"/>
    </row>
    <row r="150" spans="1:2" ht="31.5" customHeight="1" x14ac:dyDescent="0.2">
      <c r="A150" s="3" t="str">
        <f>"P"&amp;VALUE(MID(A147,2,LEN(A147)))+1</f>
        <v>P25</v>
      </c>
      <c r="B150" s="17" t="s">
        <v>192</v>
      </c>
    </row>
    <row r="151" spans="1:2" ht="31.5" customHeight="1" x14ac:dyDescent="0.2">
      <c r="B151" s="9" t="s">
        <v>193</v>
      </c>
    </row>
    <row r="152" spans="1:2" ht="16.5" customHeight="1" x14ac:dyDescent="0.2">
      <c r="B152" s="15"/>
    </row>
    <row r="153" spans="1:2" ht="31.5" customHeight="1" x14ac:dyDescent="0.2">
      <c r="A153" s="3" t="str">
        <f>"P"&amp;VALUE(MID(A150,2,LEN(A150)))+1</f>
        <v>P26</v>
      </c>
      <c r="B153" s="17" t="s">
        <v>203</v>
      </c>
    </row>
    <row r="154" spans="1:2" ht="45" customHeight="1" x14ac:dyDescent="0.2">
      <c r="B154" s="9" t="s">
        <v>222</v>
      </c>
    </row>
    <row r="155" spans="1:2" ht="16.5" customHeight="1" x14ac:dyDescent="0.2">
      <c r="B155" s="15"/>
    </row>
    <row r="156" spans="1:2" ht="16.5" customHeight="1" x14ac:dyDescent="0.2">
      <c r="A156" s="3" t="str">
        <f>"P"&amp;VALUE(MID(A153,2,LEN(A153)))+1</f>
        <v>P27</v>
      </c>
      <c r="B156" s="17" t="s">
        <v>45</v>
      </c>
    </row>
    <row r="157" spans="1:2" ht="31.5" customHeight="1" x14ac:dyDescent="0.2">
      <c r="B157" s="9" t="s">
        <v>240</v>
      </c>
    </row>
    <row r="158" spans="1:2" ht="16.5" customHeight="1" x14ac:dyDescent="0.2">
      <c r="B158" s="15"/>
    </row>
    <row r="159" spans="1:2" ht="16.5" customHeight="1" x14ac:dyDescent="0.2">
      <c r="A159" s="3" t="str">
        <f>"P"&amp;VALUE(MID(A156,2,LEN(A156)))+1</f>
        <v>P28</v>
      </c>
      <c r="B159" s="17" t="s">
        <v>256</v>
      </c>
    </row>
    <row r="160" spans="1:2" ht="16.5" customHeight="1" x14ac:dyDescent="0.2">
      <c r="B160" s="9" t="s">
        <v>110</v>
      </c>
    </row>
    <row r="161" spans="1:2" ht="16.5" customHeight="1" x14ac:dyDescent="0.2">
      <c r="B161" s="15"/>
    </row>
    <row r="162" spans="1:2" ht="31.5" customHeight="1" x14ac:dyDescent="0.2">
      <c r="A162" s="3" t="str">
        <f>"P"&amp;VALUE(MID(A159,2,LEN(A159)))+1</f>
        <v>P29</v>
      </c>
      <c r="B162" s="17" t="s">
        <v>154</v>
      </c>
    </row>
    <row r="163" spans="1:2" ht="31.5" customHeight="1" x14ac:dyDescent="0.2">
      <c r="B163" s="9" t="s">
        <v>155</v>
      </c>
    </row>
    <row r="164" spans="1:2" ht="16.5" customHeight="1" x14ac:dyDescent="0.2">
      <c r="B164" s="15"/>
    </row>
    <row r="165" spans="1:2" ht="31.5" customHeight="1" x14ac:dyDescent="0.2">
      <c r="A165" s="3" t="str">
        <f>"P"&amp;VALUE(MID(A162,2,LEN(A162)))+1</f>
        <v>P30</v>
      </c>
      <c r="B165" s="17" t="s">
        <v>156</v>
      </c>
    </row>
    <row r="166" spans="1:2" ht="33.5" customHeight="1" x14ac:dyDescent="0.2">
      <c r="B166" s="9" t="s">
        <v>157</v>
      </c>
    </row>
    <row r="167" spans="1:2" ht="16.5" customHeight="1" x14ac:dyDescent="0.2">
      <c r="B167" s="15"/>
    </row>
    <row r="168" spans="1:2" ht="16.5" customHeight="1" x14ac:dyDescent="0.2">
      <c r="A168" s="3" t="str">
        <f>"P"&amp;VALUE(MID(A165,2,LEN(A165)))+1</f>
        <v>P31</v>
      </c>
      <c r="B168" s="17" t="s">
        <v>48</v>
      </c>
    </row>
    <row r="169" spans="1:2" ht="31.5" customHeight="1" x14ac:dyDescent="0.2">
      <c r="B169" s="9" t="s">
        <v>158</v>
      </c>
    </row>
    <row r="170" spans="1:2" ht="16.5" customHeight="1" x14ac:dyDescent="0.2">
      <c r="B170" s="15"/>
    </row>
    <row r="171" spans="1:2" ht="31.5" customHeight="1" x14ac:dyDescent="0.2">
      <c r="A171" s="3" t="str">
        <f>"P"&amp;VALUE(MID(A168,2,LEN(A168)))+1</f>
        <v>P32</v>
      </c>
      <c r="B171" s="17" t="s">
        <v>261</v>
      </c>
    </row>
    <row r="172" spans="1:2" ht="31.5" customHeight="1" x14ac:dyDescent="0.2">
      <c r="B172" s="9" t="s">
        <v>260</v>
      </c>
    </row>
    <row r="173" spans="1:2" ht="16.5" customHeight="1" x14ac:dyDescent="0.2">
      <c r="B173" s="15"/>
    </row>
    <row r="174" spans="1:2" ht="16.5" customHeight="1" x14ac:dyDescent="0.2">
      <c r="A174" s="3" t="str">
        <f>"P"&amp;VALUE(MID(A171,2,LEN(A171)))+1</f>
        <v>P33</v>
      </c>
      <c r="B174" s="17" t="s">
        <v>55</v>
      </c>
    </row>
    <row r="175" spans="1:2" ht="64.5" customHeight="1" x14ac:dyDescent="0.2">
      <c r="B175" s="9" t="s">
        <v>224</v>
      </c>
    </row>
    <row r="176" spans="1:2" ht="16.5" customHeight="1" x14ac:dyDescent="0.2">
      <c r="B176" s="15"/>
    </row>
    <row r="177" spans="1:2" ht="31.5" customHeight="1" x14ac:dyDescent="0.2">
      <c r="A177" s="3" t="str">
        <f>"P"&amp;VALUE(MID(A174,2,LEN(A174)))+1</f>
        <v>P34</v>
      </c>
      <c r="B177" s="17" t="s">
        <v>159</v>
      </c>
    </row>
    <row r="178" spans="1:2" ht="31.5" customHeight="1" x14ac:dyDescent="0.2">
      <c r="B178" s="9" t="s">
        <v>111</v>
      </c>
    </row>
    <row r="179" spans="1:2" ht="16.5" customHeight="1" x14ac:dyDescent="0.2">
      <c r="B179" s="15"/>
    </row>
    <row r="180" spans="1:2" ht="16.5" customHeight="1" x14ac:dyDescent="0.2">
      <c r="A180" s="3" t="str">
        <f>"P"&amp;VALUE(MID(A177,2,LEN(A177)))+1</f>
        <v>P35</v>
      </c>
      <c r="B180" s="17" t="s">
        <v>56</v>
      </c>
    </row>
    <row r="181" spans="1:2" ht="95.5" customHeight="1" x14ac:dyDescent="0.2">
      <c r="B181" s="9" t="s">
        <v>225</v>
      </c>
    </row>
    <row r="182" spans="1:2" ht="16.5" customHeight="1" x14ac:dyDescent="0.2">
      <c r="B182" s="15"/>
    </row>
    <row r="183" spans="1:2" ht="31.5" customHeight="1" x14ac:dyDescent="0.2">
      <c r="A183" s="3" t="str">
        <f>"P"&amp;VALUE(MID(A180,2,LEN(A180)))+3</f>
        <v>P38</v>
      </c>
      <c r="B183" s="17" t="s">
        <v>160</v>
      </c>
    </row>
    <row r="184" spans="1:2" ht="64.5" customHeight="1" x14ac:dyDescent="0.2">
      <c r="B184" s="9" t="s">
        <v>267</v>
      </c>
    </row>
    <row r="185" spans="1:2" ht="16.5" customHeight="1" x14ac:dyDescent="0.2">
      <c r="B185" s="15"/>
    </row>
    <row r="186" spans="1:2" ht="31.5" customHeight="1" x14ac:dyDescent="0.2">
      <c r="A186" s="3" t="str">
        <f>"P"&amp;VALUE(MID(A183,2,LEN(A183)))+1</f>
        <v>P39</v>
      </c>
      <c r="B186" s="17" t="s">
        <v>161</v>
      </c>
    </row>
    <row r="187" spans="1:2" ht="45" customHeight="1" x14ac:dyDescent="0.2">
      <c r="B187" s="9" t="s">
        <v>241</v>
      </c>
    </row>
    <row r="188" spans="1:2" ht="16.5" customHeight="1" x14ac:dyDescent="0.2">
      <c r="B188" s="15"/>
    </row>
    <row r="189" spans="1:2" ht="31.5" customHeight="1" x14ac:dyDescent="0.2">
      <c r="A189" s="3" t="str">
        <f>"P"&amp;VALUE(MID(A186,2,LEN(A186)))+1</f>
        <v>P40</v>
      </c>
      <c r="B189" s="17" t="s">
        <v>297</v>
      </c>
    </row>
    <row r="190" spans="1:2" ht="35.5" customHeight="1" x14ac:dyDescent="0.2">
      <c r="B190" s="9" t="s">
        <v>162</v>
      </c>
    </row>
    <row r="191" spans="1:2" ht="16.5" customHeight="1" x14ac:dyDescent="0.2">
      <c r="B191" s="15"/>
    </row>
    <row r="192" spans="1:2" ht="16.5" customHeight="1" x14ac:dyDescent="0.2">
      <c r="A192" s="3" t="str">
        <f>"P"&amp;VALUE(MID(A189,2,LEN(A189)))+1</f>
        <v>P41</v>
      </c>
      <c r="B192" s="17" t="s">
        <v>52</v>
      </c>
    </row>
    <row r="193" spans="1:2" ht="51" customHeight="1" x14ac:dyDescent="0.2">
      <c r="B193" s="9" t="s">
        <v>226</v>
      </c>
    </row>
    <row r="194" spans="1:2" ht="16.5" customHeight="1" x14ac:dyDescent="0.2">
      <c r="B194" s="15"/>
    </row>
    <row r="195" spans="1:2" ht="31.5" customHeight="1" x14ac:dyDescent="0.2">
      <c r="A195" s="3" t="str">
        <f>"P"&amp;VALUE(MID(A192,2,LEN(A192)))+1</f>
        <v>P42</v>
      </c>
      <c r="B195" s="17" t="s">
        <v>163</v>
      </c>
    </row>
    <row r="196" spans="1:2" ht="31.5" customHeight="1" x14ac:dyDescent="0.2">
      <c r="B196" s="9" t="s">
        <v>276</v>
      </c>
    </row>
    <row r="197" spans="1:2" ht="16.5" customHeight="1" x14ac:dyDescent="0.2">
      <c r="B197" s="15"/>
    </row>
    <row r="198" spans="1:2" ht="31.5" customHeight="1" x14ac:dyDescent="0.2">
      <c r="A198" s="3" t="str">
        <f>"P"&amp;VALUE(MID(A195,2,LEN(A195)))+1</f>
        <v>P43</v>
      </c>
      <c r="B198" s="17" t="s">
        <v>274</v>
      </c>
    </row>
    <row r="199" spans="1:2" ht="51" customHeight="1" x14ac:dyDescent="0.2">
      <c r="B199" s="9" t="s">
        <v>228</v>
      </c>
    </row>
    <row r="200" spans="1:2" ht="16.5" customHeight="1" x14ac:dyDescent="0.2">
      <c r="B200" s="15"/>
    </row>
    <row r="201" spans="1:2" ht="32.5" customHeight="1" x14ac:dyDescent="0.2">
      <c r="A201" s="3" t="str">
        <f>"P"&amp;VALUE(MID(A198,2,LEN(A198)))+1</f>
        <v>P44</v>
      </c>
      <c r="B201" s="17" t="s">
        <v>271</v>
      </c>
    </row>
    <row r="202" spans="1:2" ht="31.5" customHeight="1" x14ac:dyDescent="0.2">
      <c r="B202" s="9" t="s">
        <v>270</v>
      </c>
    </row>
    <row r="203" spans="1:2" ht="16.5" customHeight="1" x14ac:dyDescent="0.2">
      <c r="B203" s="15"/>
    </row>
    <row r="204" spans="1:2" ht="16.5" customHeight="1" x14ac:dyDescent="0.2">
      <c r="A204" s="3" t="str">
        <f>"P"&amp;VALUE(MID(A201,2,LEN(A201)))+1</f>
        <v>P45</v>
      </c>
      <c r="B204" s="17" t="s">
        <v>212</v>
      </c>
    </row>
    <row r="205" spans="1:2" ht="16.5" customHeight="1" x14ac:dyDescent="0.2">
      <c r="B205" s="9" t="s">
        <v>213</v>
      </c>
    </row>
    <row r="206" spans="1:2" ht="16.5" customHeight="1" x14ac:dyDescent="0.2">
      <c r="B206" s="15"/>
    </row>
    <row r="207" spans="1:2" ht="16.5" customHeight="1" x14ac:dyDescent="0.2">
      <c r="A207" s="3" t="str">
        <f>TEXT(TIME(MID(A80,7,2),MID(A80,10,2),0),"hh:mm")&amp;"-"</f>
        <v>17:48-</v>
      </c>
      <c r="B207" s="4" t="s">
        <v>0</v>
      </c>
    </row>
    <row r="208" spans="1:2" ht="16.5" customHeight="1" x14ac:dyDescent="0.2"/>
    <row r="209" spans="1:3" ht="16.5" customHeight="1" x14ac:dyDescent="0.2">
      <c r="A209" s="21" t="s">
        <v>20</v>
      </c>
      <c r="B209" s="22"/>
    </row>
    <row r="210" spans="1:3" ht="16.5" customHeight="1" x14ac:dyDescent="0.2">
      <c r="A210" s="23"/>
      <c r="B210" s="24"/>
    </row>
    <row r="211" spans="1:3" ht="16.5" customHeight="1" x14ac:dyDescent="0.2">
      <c r="A211" s="16" t="s">
        <v>121</v>
      </c>
      <c r="B211" s="12" t="s">
        <v>122</v>
      </c>
    </row>
    <row r="212" spans="1:3" ht="31.5" customHeight="1" x14ac:dyDescent="0.2">
      <c r="A212" s="7"/>
      <c r="B212" s="19" t="s">
        <v>322</v>
      </c>
    </row>
    <row r="213" spans="1:3" ht="16.5" customHeight="1" x14ac:dyDescent="0.2"/>
    <row r="214" spans="1:3" ht="32.5" customHeight="1" x14ac:dyDescent="0.2">
      <c r="A214" s="11" t="s">
        <v>197</v>
      </c>
      <c r="B214" s="17" t="s">
        <v>164</v>
      </c>
      <c r="C214" s="11"/>
    </row>
    <row r="215" spans="1:3" ht="49" customHeight="1" x14ac:dyDescent="0.2">
      <c r="A215" s="3" t="str">
        <f>"R"&amp;VALUE(MID(A75,2,LEN(A75)))+1</f>
        <v>R18</v>
      </c>
      <c r="B215" s="9" t="s">
        <v>198</v>
      </c>
    </row>
    <row r="216" spans="1:3" ht="16.5" customHeight="1" x14ac:dyDescent="0.2"/>
    <row r="217" spans="1:3" ht="31.5" customHeight="1" x14ac:dyDescent="0.2">
      <c r="A217" s="3" t="str">
        <f>TEXT(TIME(MID(A214,7,2),MID(A214,10,2),0),"hh:mm")&amp;"-"&amp;TEXT(TIME(MID(A214,7,2),MID(A214,10,2),0)+TIME(0,15,0),"hh:mm")</f>
        <v>08:45-09:00</v>
      </c>
      <c r="B217" s="17" t="s">
        <v>263</v>
      </c>
      <c r="C217" s="11"/>
    </row>
    <row r="218" spans="1:3" ht="51" customHeight="1" x14ac:dyDescent="0.2">
      <c r="A218" s="3" t="str">
        <f>"R"&amp;VALUE(MID(A215,2,LEN(A215)))+1</f>
        <v>R19</v>
      </c>
      <c r="B218" s="9" t="s">
        <v>227</v>
      </c>
    </row>
    <row r="219" spans="1:3" ht="16.5" customHeight="1" x14ac:dyDescent="0.2"/>
    <row r="220" spans="1:3" ht="31.5" customHeight="1" x14ac:dyDescent="0.2">
      <c r="A220" s="11" t="str">
        <f>TEXT(TIME(MID(A217,7,2),MID(A217,10,2),0),"hh:mm")&amp;"-"&amp;TEXT(TIME(MID(A217,7,2),MID(A217,10,2),0)+TIME(0,15,0),"hh:mm")</f>
        <v>09:00-09:15</v>
      </c>
      <c r="B220" s="17" t="s">
        <v>165</v>
      </c>
    </row>
    <row r="221" spans="1:3" ht="49" customHeight="1" x14ac:dyDescent="0.2">
      <c r="A221" s="3" t="str">
        <f>"R"&amp;VALUE(MID(A218,2,LEN(A218)))+1</f>
        <v>R20</v>
      </c>
      <c r="B221" s="9" t="s">
        <v>282</v>
      </c>
    </row>
    <row r="222" spans="1:3" ht="16.5" customHeight="1" x14ac:dyDescent="0.2"/>
    <row r="223" spans="1:3" ht="31.5" customHeight="1" x14ac:dyDescent="0.2">
      <c r="A223" s="11" t="str">
        <f>TEXT(TIME(MID(A220,7,2),MID(A220,10,2),0),"hh:mm")&amp;"-"&amp;TEXT(TIME(MID(A220,7,2),MID(A220,10,2),0)+TIME(0,15,0),"hh:mm")</f>
        <v>09:15-09:30</v>
      </c>
      <c r="B223" s="17" t="s">
        <v>57</v>
      </c>
      <c r="C223" s="11"/>
    </row>
    <row r="224" spans="1:3" ht="49" customHeight="1" x14ac:dyDescent="0.2">
      <c r="A224" s="3" t="str">
        <f>"R"&amp;VALUE(MID(A221,2,LEN(A221)))+1</f>
        <v>R21</v>
      </c>
      <c r="B224" s="9" t="s">
        <v>166</v>
      </c>
    </row>
    <row r="225" spans="1:3" ht="16.5" customHeight="1" x14ac:dyDescent="0.2"/>
    <row r="226" spans="1:3" ht="16.5" customHeight="1" x14ac:dyDescent="0.2">
      <c r="A226" s="11" t="str">
        <f>TEXT(TIME(MID(A223,7,2),MID(A223,10,2),0),"hh:mm")&amp;"-"&amp;TEXT(TIME(MID(A223,7,2),MID(A223,10,2),0)+TIME(0,15,0),"hh:mm")</f>
        <v>09:30-09:45</v>
      </c>
      <c r="B226" s="17" t="s">
        <v>58</v>
      </c>
      <c r="C226" s="11"/>
    </row>
    <row r="227" spans="1:3" ht="35.5" customHeight="1" x14ac:dyDescent="0.2">
      <c r="A227" s="3" t="str">
        <f>"R"&amp;VALUE(MID(A224,2,LEN(A224)))+1</f>
        <v>R22</v>
      </c>
      <c r="B227" s="9" t="s">
        <v>167</v>
      </c>
    </row>
    <row r="228" spans="1:3" ht="16.5" customHeight="1" x14ac:dyDescent="0.2"/>
    <row r="229" spans="1:3" ht="16.5" customHeight="1" x14ac:dyDescent="0.2">
      <c r="A229" s="11" t="str">
        <f>TEXT(TIME(MID(A226,7,2),MID(A226,10,2),0),"hh:mm")&amp;"-"&amp;TEXT(TIME(MID(A226,7,2),MID(A226,10,2),0)+TIME(0,15,0),"hh:mm")</f>
        <v>09:45-10:00</v>
      </c>
      <c r="B229" s="17" t="s">
        <v>16</v>
      </c>
      <c r="C229" s="11"/>
    </row>
    <row r="230" spans="1:3" ht="49" customHeight="1" x14ac:dyDescent="0.2">
      <c r="A230" s="3" t="str">
        <f>"R"&amp;VALUE(MID(A227,2,LEN(A227)))+1</f>
        <v>R23</v>
      </c>
      <c r="B230" s="9" t="s">
        <v>298</v>
      </c>
    </row>
    <row r="231" spans="1:3" ht="16.5" customHeight="1" x14ac:dyDescent="0.2"/>
    <row r="232" spans="1:3" ht="16.5" customHeight="1" x14ac:dyDescent="0.2">
      <c r="A232" s="11" t="str">
        <f>TEXT(TIME(MID(A229,7,2),MID(A229,10,2),0),"hh:mm")&amp;"-"&amp;TEXT(TIME(MID(A229,7,2),MID(A229,10,2),0)+TIME(0,$C$1,0),"hh:mm")</f>
        <v>10:00-10:25</v>
      </c>
      <c r="B232" s="4" t="s">
        <v>10</v>
      </c>
    </row>
    <row r="233" spans="1:3" ht="16.5" customHeight="1" x14ac:dyDescent="0.2"/>
    <row r="234" spans="1:3" ht="16.5" customHeight="1" x14ac:dyDescent="0.2">
      <c r="A234" s="16" t="s">
        <v>123</v>
      </c>
      <c r="B234" s="12" t="s">
        <v>124</v>
      </c>
    </row>
    <row r="235" spans="1:3" ht="31.5" customHeight="1" x14ac:dyDescent="0.2">
      <c r="A235" s="7"/>
      <c r="B235" s="19" t="s">
        <v>188</v>
      </c>
    </row>
    <row r="236" spans="1:3" ht="16.5" customHeight="1" x14ac:dyDescent="0.2">
      <c r="A236" s="8"/>
      <c r="B236" s="8"/>
    </row>
    <row r="237" spans="1:3" ht="16.5" customHeight="1" x14ac:dyDescent="0.2">
      <c r="A237" s="11" t="str">
        <f>TEXT(TIME(MID(A232,7,2),MID(A232,10,2),0),"hh:mm")&amp;"-"&amp;TEXT(TIME(MID(A232,7,2),MID(A232,10,2),0)+TIME(0,30,0),"hh:mm")</f>
        <v>10:25-10:55</v>
      </c>
      <c r="B237" s="4" t="s">
        <v>21</v>
      </c>
    </row>
    <row r="238" spans="1:3" ht="16.5" customHeight="1" x14ac:dyDescent="0.2">
      <c r="A238" s="3" t="s">
        <v>22</v>
      </c>
      <c r="B238" s="10" t="s">
        <v>315</v>
      </c>
    </row>
    <row r="239" spans="1:3" ht="31.5" customHeight="1" x14ac:dyDescent="0.2">
      <c r="B239" s="9" t="s">
        <v>316</v>
      </c>
    </row>
    <row r="240" spans="1:3" ht="16.5" customHeight="1" x14ac:dyDescent="0.2"/>
    <row r="241" spans="1:2" ht="31.5" customHeight="1" x14ac:dyDescent="0.2">
      <c r="A241" s="11" t="str">
        <f>TEXT(TIME(MID(A237,7,2),MID(A237,10,2),0),"hh:mm")&amp;"-"&amp;TEXT(TIME(MID(A237,7,2),MID(A237,10,2),0)+TIME(0,15,0),"hh:mm")</f>
        <v>10:55-11:10</v>
      </c>
      <c r="B241" s="17" t="s">
        <v>168</v>
      </c>
    </row>
    <row r="242" spans="1:2" ht="31.5" customHeight="1" x14ac:dyDescent="0.2">
      <c r="A242" s="3" t="s">
        <v>59</v>
      </c>
      <c r="B242" s="9" t="s">
        <v>320</v>
      </c>
    </row>
    <row r="243" spans="1:2" ht="16.5" customHeight="1" x14ac:dyDescent="0.2"/>
    <row r="244" spans="1:2" ht="16.5" customHeight="1" x14ac:dyDescent="0.2">
      <c r="A244" s="11" t="str">
        <f>TEXT(TIME(MID(A241,7,2),MID(A241,10,2),0),"hh:mm")&amp;"-"&amp;TEXT(TIME(MID(A241,7,2),MID(A241,10,2),0)+TIME(0,15,0),"hh:mm")</f>
        <v>11:10-11:25</v>
      </c>
      <c r="B244" s="17" t="s">
        <v>169</v>
      </c>
    </row>
    <row r="245" spans="1:2" ht="49" customHeight="1" x14ac:dyDescent="0.2">
      <c r="A245" s="3" t="s">
        <v>60</v>
      </c>
      <c r="B245" s="9" t="s">
        <v>170</v>
      </c>
    </row>
    <row r="246" spans="1:2" ht="16.5" customHeight="1" x14ac:dyDescent="0.2"/>
    <row r="247" spans="1:2" ht="31.5" customHeight="1" x14ac:dyDescent="0.2">
      <c r="A247" s="11" t="str">
        <f>TEXT(TIME(MID(A244,7,2),MID(A244,10,2),0),"hh:mm")&amp;"-"&amp;TEXT(TIME(MID(A244,7,2),MID(A244,10,2),0)+TIME(0,15,0),"hh:mm")</f>
        <v>11:25-11:40</v>
      </c>
      <c r="B247" s="17" t="s">
        <v>61</v>
      </c>
    </row>
    <row r="248" spans="1:2" ht="49" customHeight="1" x14ac:dyDescent="0.2">
      <c r="A248" s="3" t="s">
        <v>62</v>
      </c>
      <c r="B248" s="9" t="s">
        <v>266</v>
      </c>
    </row>
    <row r="249" spans="1:2" ht="16.5" customHeight="1" x14ac:dyDescent="0.2"/>
    <row r="250" spans="1:2" ht="31.5" customHeight="1" x14ac:dyDescent="0.2">
      <c r="A250" s="11" t="str">
        <f>TEXT(TIME(MID(A247,7,2),MID(A247,10,2),0),"hh:mm")&amp;"-"&amp;TEXT(TIME(MID(A247,7,2),MID(A247,10,2),0)+TIME(0,15,0),"hh:mm")</f>
        <v>11:40-11:55</v>
      </c>
      <c r="B250" s="17" t="s">
        <v>171</v>
      </c>
    </row>
    <row r="251" spans="1:2" ht="97.5" customHeight="1" x14ac:dyDescent="0.2">
      <c r="A251" s="3" t="s">
        <v>63</v>
      </c>
      <c r="B251" s="9" t="s">
        <v>327</v>
      </c>
    </row>
    <row r="252" spans="1:2" ht="16.5" customHeight="1" x14ac:dyDescent="0.2"/>
    <row r="253" spans="1:2" ht="31.5" customHeight="1" x14ac:dyDescent="0.2">
      <c r="A253" s="11" t="str">
        <f>TEXT(TIME(MID(A250,7,2),MID(A250,10,2),0),"hh:mm")&amp;"-"&amp;TEXT(TIME(MID(A250,7,2),MID(A250,10,2),0)+TIME(0,15,0),"hh:mm")</f>
        <v>11:55-12:10</v>
      </c>
      <c r="B253" s="17" t="s">
        <v>64</v>
      </c>
    </row>
    <row r="254" spans="1:2" ht="80" customHeight="1" x14ac:dyDescent="0.2">
      <c r="A254" s="3" t="s">
        <v>65</v>
      </c>
      <c r="B254" s="9" t="s">
        <v>229</v>
      </c>
    </row>
    <row r="255" spans="1:2" ht="16.5" customHeight="1" x14ac:dyDescent="0.2"/>
    <row r="256" spans="1:2" ht="16.5" customHeight="1" x14ac:dyDescent="0.2">
      <c r="A256" s="3" t="str">
        <f>TEXT(TIME(MID(A253,7,2),MID(A253,10,2),0),"hh:mm")&amp;"-"&amp;TEXT(TIME(MID(A253,7,2),MID(A253,10,2),0)+TIME(1,35,0),"hh:mm")</f>
        <v>12:10-13:45</v>
      </c>
      <c r="B256" s="4" t="s">
        <v>13</v>
      </c>
    </row>
    <row r="257" spans="1:2" ht="16.5" customHeight="1" x14ac:dyDescent="0.2"/>
    <row r="258" spans="1:2" ht="16.5" customHeight="1" x14ac:dyDescent="0.2">
      <c r="A258" s="16" t="s">
        <v>125</v>
      </c>
      <c r="B258" s="12" t="s">
        <v>112</v>
      </c>
    </row>
    <row r="259" spans="1:2" ht="31.5" customHeight="1" x14ac:dyDescent="0.2">
      <c r="A259" s="7"/>
      <c r="B259" s="19" t="s">
        <v>194</v>
      </c>
    </row>
    <row r="260" spans="1:2" ht="16.5" customHeight="1" x14ac:dyDescent="0.2"/>
    <row r="261" spans="1:2" ht="31.5" customHeight="1" x14ac:dyDescent="0.2">
      <c r="A261" s="11" t="str">
        <f>TEXT(TIME(MID(A256,7,2),MID(A256,10,2),0),"hh:mm")&amp;"-"&amp;TEXT(TIME(MID(A256,7,2),MID(A256,10,2),0)+TIME(0,15,0),"hh:mm")</f>
        <v>13:45-14:00</v>
      </c>
      <c r="B261" s="17" t="s">
        <v>277</v>
      </c>
    </row>
    <row r="262" spans="1:2" ht="31.5" customHeight="1" x14ac:dyDescent="0.2">
      <c r="A262" s="3" t="s">
        <v>66</v>
      </c>
      <c r="B262" s="9" t="s">
        <v>278</v>
      </c>
    </row>
    <row r="263" spans="1:2" ht="16.5" customHeight="1" x14ac:dyDescent="0.2"/>
    <row r="264" spans="1:2" ht="16.5" customHeight="1" x14ac:dyDescent="0.2">
      <c r="A264" s="11" t="str">
        <f>TEXT(TIME(MID(A261,7,2),MID(A261,10,2),0),"hh:mm")&amp;"-"&amp;TEXT(TIME(MID(A261,7,2),MID(A261,10,2),0)+TIME(0,15,0),"hh:mm")</f>
        <v>14:00-14:15</v>
      </c>
      <c r="B264" s="17" t="s">
        <v>291</v>
      </c>
    </row>
    <row r="265" spans="1:2" ht="31.5" customHeight="1" x14ac:dyDescent="0.2">
      <c r="A265" s="3" t="s">
        <v>67</v>
      </c>
      <c r="B265" s="9" t="s">
        <v>321</v>
      </c>
    </row>
    <row r="266" spans="1:2" ht="16.5" customHeight="1" x14ac:dyDescent="0.2"/>
    <row r="267" spans="1:2" ht="16.5" customHeight="1" x14ac:dyDescent="0.2">
      <c r="A267" s="11" t="str">
        <f>TEXT(TIME(MID(A264,7,2),MID(A264,10,2),0),"hh:mm")&amp;"-"&amp;TEXT(TIME(MID(A264,7,2),MID(A264,10,2),0)+TIME(0,15,0),"hh:mm")</f>
        <v>14:15-14:30</v>
      </c>
      <c r="B267" s="17" t="s">
        <v>68</v>
      </c>
    </row>
    <row r="268" spans="1:2" ht="45" customHeight="1" x14ac:dyDescent="0.2">
      <c r="A268" s="3" t="s">
        <v>69</v>
      </c>
      <c r="B268" s="9" t="s">
        <v>242</v>
      </c>
    </row>
    <row r="269" spans="1:2" ht="16.5" customHeight="1" x14ac:dyDescent="0.2"/>
    <row r="270" spans="1:2" ht="16.5" customHeight="1" x14ac:dyDescent="0.2">
      <c r="A270" s="11" t="str">
        <f>TEXT(TIME(MID(A267,7,2),MID(A267,10,2),0),"hh:mm")&amp;"-"&amp;TEXT(TIME(MID(A267,7,2),MID(A267,10,2),0)+TIME(0,15,0),"hh:mm")</f>
        <v>14:30-14:45</v>
      </c>
      <c r="B270" s="17" t="s">
        <v>172</v>
      </c>
    </row>
    <row r="271" spans="1:2" ht="66.5" customHeight="1" x14ac:dyDescent="0.2">
      <c r="A271" s="3" t="s">
        <v>70</v>
      </c>
      <c r="B271" s="9" t="s">
        <v>290</v>
      </c>
    </row>
    <row r="272" spans="1:2" ht="16.5" customHeight="1" x14ac:dyDescent="0.2"/>
    <row r="273" spans="1:2" ht="34.5" customHeight="1" x14ac:dyDescent="0.2">
      <c r="A273" s="11" t="str">
        <f>TEXT(TIME(MID(A270,7,2),MID(A270,10,2),0),"hh:mm")&amp;"-"&amp;TEXT(TIME(MID(A270,7,2),MID(A270,10,2),0)+TIME(0,15,0),"hh:mm")</f>
        <v>14:45-15:00</v>
      </c>
      <c r="B273" s="17" t="s">
        <v>275</v>
      </c>
    </row>
    <row r="274" spans="1:2" ht="35.5" customHeight="1" x14ac:dyDescent="0.2">
      <c r="A274" s="3" t="s">
        <v>71</v>
      </c>
      <c r="B274" s="9" t="s">
        <v>173</v>
      </c>
    </row>
    <row r="275" spans="1:2" ht="16.5" customHeight="1" x14ac:dyDescent="0.2"/>
    <row r="276" spans="1:2" ht="16.5" customHeight="1" x14ac:dyDescent="0.2">
      <c r="A276" s="11" t="str">
        <f>TEXT(TIME(MID(A273,7,2),MID(A273,10,2),0),"hh:mm")&amp;"-"&amp;TEXT(TIME(MID(A273,7,2),MID(A273,10,2),0)+TIME(0,15,0),"hh:mm")</f>
        <v>15:00-15:15</v>
      </c>
      <c r="B276" s="17" t="s">
        <v>259</v>
      </c>
    </row>
    <row r="277" spans="1:2" ht="49" customHeight="1" x14ac:dyDescent="0.2">
      <c r="A277" s="3" t="s">
        <v>72</v>
      </c>
      <c r="B277" s="9" t="s">
        <v>230</v>
      </c>
    </row>
    <row r="278" spans="1:2" ht="16.5" customHeight="1" x14ac:dyDescent="0.2"/>
    <row r="279" spans="1:2" ht="16.5" customHeight="1" x14ac:dyDescent="0.2">
      <c r="A279" s="11" t="str">
        <f>TEXT(TIME(MID(A276,7,2),MID(A276,10,2),0),"hh:mm")&amp;"-"&amp;TEXT(TIME(MID(A276,7,2),MID(A276,10,2),0)+TIME(0,15,0),"hh:mm")</f>
        <v>15:15-15:30</v>
      </c>
      <c r="B279" s="17" t="s">
        <v>73</v>
      </c>
    </row>
    <row r="280" spans="1:2" ht="66.5" customHeight="1" x14ac:dyDescent="0.2">
      <c r="A280" s="3" t="s">
        <v>74</v>
      </c>
      <c r="B280" s="9" t="s">
        <v>281</v>
      </c>
    </row>
    <row r="281" spans="1:2" ht="16.5" customHeight="1" x14ac:dyDescent="0.2"/>
    <row r="282" spans="1:2" ht="16.5" customHeight="1" x14ac:dyDescent="0.2">
      <c r="A282" s="3" t="str">
        <f>TEXT(TIME(MID(A279,7,2),MID(A279,10,2),0),"hh:mm")&amp;"-"&amp;TEXT(TIME(MID(A279,7,2),MID(A279,10,2),0)+TIME(0,$C$1,0),"hh:mm")</f>
        <v>15:30-15:55</v>
      </c>
      <c r="B282" s="4" t="s">
        <v>10</v>
      </c>
    </row>
    <row r="283" spans="1:2" ht="16.5" customHeight="1" x14ac:dyDescent="0.2">
      <c r="B283" s="4"/>
    </row>
    <row r="284" spans="1:2" ht="16.5" customHeight="1" x14ac:dyDescent="0.2">
      <c r="A284" s="16" t="s">
        <v>126</v>
      </c>
      <c r="B284" s="12" t="s">
        <v>127</v>
      </c>
    </row>
    <row r="285" spans="1:2" ht="31.5" customHeight="1" x14ac:dyDescent="0.2">
      <c r="A285" s="7"/>
      <c r="B285" s="19" t="s">
        <v>323</v>
      </c>
    </row>
    <row r="286" spans="1:2" ht="16.5" customHeight="1" x14ac:dyDescent="0.2"/>
    <row r="287" spans="1:2" ht="16.5" customHeight="1" x14ac:dyDescent="0.2">
      <c r="A287" s="11" t="str">
        <f>TEXT(TIME(MID(A282,7,2),MID(A282,10,2),0),"hh:mm")&amp;"-"&amp;TEXT(TIME(MID(A282,7,2),MID(A282,10,2),0)+TIME(0,30,0),"hh:mm")</f>
        <v>15:55-16:25</v>
      </c>
      <c r="B287" s="4" t="s">
        <v>11</v>
      </c>
    </row>
    <row r="288" spans="1:2" ht="16.5" customHeight="1" x14ac:dyDescent="0.2">
      <c r="A288" s="3" t="s">
        <v>12</v>
      </c>
      <c r="B288" s="10" t="s">
        <v>113</v>
      </c>
    </row>
    <row r="289" spans="1:2" ht="66.5" customHeight="1" x14ac:dyDescent="0.2">
      <c r="B289" s="9" t="s">
        <v>326</v>
      </c>
    </row>
    <row r="290" spans="1:2" ht="16.5" customHeight="1" x14ac:dyDescent="0.2"/>
    <row r="291" spans="1:2" ht="16.5" customHeight="1" x14ac:dyDescent="0.2">
      <c r="A291" s="11" t="str">
        <f>TEXT(TIME(MID(A287,7,2),MID(A287,10,2),0),"hh:mm")&amp;"-"&amp;TEXT(TIME(MID(A287,7,2),MID(A287,10,2),0)+TIME(0,15,0),"hh:mm")</f>
        <v>16:25-16:40</v>
      </c>
      <c r="B291" s="17" t="s">
        <v>75</v>
      </c>
    </row>
    <row r="292" spans="1:2" ht="51" customHeight="1" x14ac:dyDescent="0.2">
      <c r="A292" s="3" t="s">
        <v>76</v>
      </c>
      <c r="B292" s="9" t="s">
        <v>300</v>
      </c>
    </row>
    <row r="293" spans="1:2" ht="16.5" customHeight="1" x14ac:dyDescent="0.2"/>
    <row r="294" spans="1:2" ht="31.5" customHeight="1" x14ac:dyDescent="0.2">
      <c r="A294" s="11" t="str">
        <f>TEXT(TIME(MID(A291,7,2),MID(A291,10,2),0),"hh:mm")&amp;"-"&amp;TEXT(TIME(MID(A291,7,2),MID(A291,10,2),0)+TIME(0,15,0),"hh:mm")</f>
        <v>16:40-16:55</v>
      </c>
      <c r="B294" s="17" t="s">
        <v>77</v>
      </c>
    </row>
    <row r="295" spans="1:2" ht="51" customHeight="1" x14ac:dyDescent="0.2">
      <c r="A295" s="3" t="s">
        <v>78</v>
      </c>
      <c r="B295" s="9" t="s">
        <v>231</v>
      </c>
    </row>
    <row r="296" spans="1:2" ht="16.5" customHeight="1" x14ac:dyDescent="0.2"/>
    <row r="297" spans="1:2" ht="31.5" customHeight="1" x14ac:dyDescent="0.2">
      <c r="A297" s="11" t="str">
        <f>TEXT(TIME(MID(A294,7,2),MID(A294,10,2),0),"hh:mm")&amp;"-"&amp;TEXT(TIME(MID(A294,7,2),MID(A294,10,2),0)+TIME(0,15,0),"hh:mm")</f>
        <v>16:55-17:10</v>
      </c>
      <c r="B297" s="17" t="s">
        <v>204</v>
      </c>
    </row>
    <row r="298" spans="1:2" ht="51" customHeight="1" x14ac:dyDescent="0.2">
      <c r="A298" s="3" t="s">
        <v>79</v>
      </c>
      <c r="B298" s="9" t="s">
        <v>285</v>
      </c>
    </row>
    <row r="299" spans="1:2" ht="16.5" customHeight="1" x14ac:dyDescent="0.2"/>
    <row r="300" spans="1:2" ht="31.5" customHeight="1" x14ac:dyDescent="0.2">
      <c r="A300" s="11" t="str">
        <f>TEXT(TIME(MID(A297,7,2),MID(A297,10,2),0),"hh:mm")&amp;"-"&amp;TEXT(TIME(MID(A297,7,2),MID(A297,10,2),0)+TIME(0,15,0),"hh:mm")</f>
        <v>17:10-17:25</v>
      </c>
      <c r="B300" s="17" t="s">
        <v>80</v>
      </c>
    </row>
    <row r="301" spans="1:2" ht="31.5" customHeight="1" x14ac:dyDescent="0.2">
      <c r="A301" s="3" t="s">
        <v>81</v>
      </c>
      <c r="B301" s="9" t="s">
        <v>174</v>
      </c>
    </row>
    <row r="302" spans="1:2" ht="16.5" customHeight="1" x14ac:dyDescent="0.2"/>
    <row r="303" spans="1:2" ht="31.5" customHeight="1" x14ac:dyDescent="0.2">
      <c r="A303" s="11" t="str">
        <f>TEXT(TIME(MID(A300,7,2),MID(A300,10,2),0),"hh:mm")&amp;"-"&amp;TEXT(TIME(MID(A300,7,2),MID(A300,10,2),0)+TIME(0,15,0),"hh:mm")</f>
        <v>17:25-17:40</v>
      </c>
      <c r="B303" s="17" t="s">
        <v>175</v>
      </c>
    </row>
    <row r="304" spans="1:2" ht="51" customHeight="1" x14ac:dyDescent="0.2">
      <c r="A304" s="3" t="s">
        <v>82</v>
      </c>
      <c r="B304" s="9" t="s">
        <v>299</v>
      </c>
    </row>
    <row r="305" spans="1:2" ht="16.5" customHeight="1" x14ac:dyDescent="0.2"/>
    <row r="306" spans="1:2" ht="16.5" customHeight="1" x14ac:dyDescent="0.2">
      <c r="A306" s="21" t="s">
        <v>23</v>
      </c>
      <c r="B306" s="22"/>
    </row>
    <row r="307" spans="1:2" ht="16.5" customHeight="1" x14ac:dyDescent="0.2">
      <c r="A307" s="23"/>
      <c r="B307" s="24"/>
    </row>
    <row r="308" spans="1:2" ht="16.5" customHeight="1" x14ac:dyDescent="0.2">
      <c r="A308" s="16" t="s">
        <v>128</v>
      </c>
      <c r="B308" s="12" t="s">
        <v>83</v>
      </c>
    </row>
    <row r="309" spans="1:2" ht="16.5" customHeight="1" x14ac:dyDescent="0.2">
      <c r="A309" s="7"/>
      <c r="B309" s="2" t="s">
        <v>189</v>
      </c>
    </row>
    <row r="310" spans="1:2" ht="16.5" customHeight="1" x14ac:dyDescent="0.2">
      <c r="A310" s="1"/>
      <c r="B310" s="1"/>
    </row>
    <row r="311" spans="1:2" ht="16.5" customHeight="1" x14ac:dyDescent="0.2">
      <c r="A311" s="3" t="s">
        <v>196</v>
      </c>
      <c r="B311" s="17" t="s">
        <v>177</v>
      </c>
    </row>
    <row r="312" spans="1:2" ht="16.5" customHeight="1" x14ac:dyDescent="0.2">
      <c r="A312" s="3" t="s">
        <v>84</v>
      </c>
      <c r="B312" s="9" t="s">
        <v>176</v>
      </c>
    </row>
    <row r="313" spans="1:2" ht="16.5" customHeight="1" x14ac:dyDescent="0.2"/>
    <row r="314" spans="1:2" ht="31.5" customHeight="1" x14ac:dyDescent="0.2">
      <c r="A314" s="11" t="str">
        <f>TEXT(TIME(MID(A311,7,2),MID(A311,10,2),0),"hh:mm")&amp;"-"&amp;TEXT(TIME(MID(A311,7,2),MID(A311,10,2),0)+TIME(0,15,0),"hh:mm")</f>
        <v>08:35-08:50</v>
      </c>
      <c r="B314" s="17" t="s">
        <v>252</v>
      </c>
    </row>
    <row r="315" spans="1:2" ht="35.5" customHeight="1" x14ac:dyDescent="0.2">
      <c r="A315" s="3" t="s">
        <v>85</v>
      </c>
      <c r="B315" s="9" t="s">
        <v>178</v>
      </c>
    </row>
    <row r="316" spans="1:2" ht="16.5" customHeight="1" x14ac:dyDescent="0.2"/>
    <row r="317" spans="1:2" ht="31.5" customHeight="1" x14ac:dyDescent="0.2">
      <c r="A317" s="11" t="str">
        <f>TEXT(TIME(MID(A314,7,2),MID(A314,10,2),0),"hh:mm")&amp;"-"&amp;TEXT(TIME(MID(A314,7,2),MID(A314,10,2),0)+TIME(0,15,0),"hh:mm")</f>
        <v>08:50-09:05</v>
      </c>
      <c r="B317" s="17" t="s">
        <v>211</v>
      </c>
    </row>
    <row r="318" spans="1:2" ht="58.5" customHeight="1" x14ac:dyDescent="0.2">
      <c r="A318" s="3" t="s">
        <v>86</v>
      </c>
      <c r="B318" s="9" t="s">
        <v>232</v>
      </c>
    </row>
    <row r="319" spans="1:2" ht="16.5" customHeight="1" x14ac:dyDescent="0.2"/>
    <row r="320" spans="1:2" ht="31.5" customHeight="1" x14ac:dyDescent="0.2">
      <c r="A320" s="11" t="str">
        <f>TEXT(TIME(MID(A317,7,2),MID(A317,10,2),0),"hh:mm")&amp;"-"&amp;TEXT(TIME(MID(A317,7,2),MID(A317,10,2),0)+TIME(0,15,0),"hh:mm")</f>
        <v>09:05-09:20</v>
      </c>
      <c r="B320" s="17" t="s">
        <v>264</v>
      </c>
    </row>
    <row r="321" spans="1:2" ht="49" customHeight="1" x14ac:dyDescent="0.2">
      <c r="A321" s="3" t="s">
        <v>210</v>
      </c>
      <c r="B321" s="9" t="s">
        <v>209</v>
      </c>
    </row>
    <row r="322" spans="1:2" ht="16.5" customHeight="1" x14ac:dyDescent="0.2"/>
    <row r="323" spans="1:2" ht="45" customHeight="1" x14ac:dyDescent="0.2">
      <c r="A323" s="11" t="str">
        <f>TEXT(TIME(MID(A320,7,2),MID(A320,10,2),0),"hh:mm")&amp;"-"&amp;TEXT(TIME(MID(A320,7,2),MID(A320,10,2),0)+TIME(0,15,0),"hh:mm")</f>
        <v>09:20-09:35</v>
      </c>
      <c r="B323" s="17" t="s">
        <v>205</v>
      </c>
    </row>
    <row r="324" spans="1:2" ht="49" customHeight="1" x14ac:dyDescent="0.2">
      <c r="A324" s="3" t="s">
        <v>87</v>
      </c>
      <c r="B324" s="9" t="s">
        <v>307</v>
      </c>
    </row>
    <row r="325" spans="1:2" ht="16.5" customHeight="1" x14ac:dyDescent="0.2"/>
    <row r="326" spans="1:2" ht="31.5" customHeight="1" x14ac:dyDescent="0.2">
      <c r="A326" s="11" t="str">
        <f>TEXT(TIME(MID(A323,7,2),MID(A323,10,2),0),"hh:mm")&amp;"-"&amp;TEXT(TIME(MID(A323,7,2),MID(A323,10,2),0)+TIME(0,15,0),"hh:mm")</f>
        <v>09:35-09:50</v>
      </c>
      <c r="B326" s="17" t="s">
        <v>243</v>
      </c>
    </row>
    <row r="327" spans="1:2" ht="45" customHeight="1" x14ac:dyDescent="0.2">
      <c r="A327" s="3" t="s">
        <v>88</v>
      </c>
      <c r="B327" s="9" t="s">
        <v>244</v>
      </c>
    </row>
    <row r="328" spans="1:2" ht="16.5" customHeight="1" x14ac:dyDescent="0.2"/>
    <row r="329" spans="1:2" ht="16.5" customHeight="1" x14ac:dyDescent="0.2">
      <c r="A329" s="11" t="str">
        <f>TEXT(TIME(MID(A326,7,2),MID(A326,10,2),0),"hh:mm")&amp;"-"&amp;TEXT(TIME(MID(A326,7,2),MID(A326,10,2),0)+TIME(0,$C$1,0),"hh:mm")</f>
        <v>09:50-10:15</v>
      </c>
      <c r="B329" s="4" t="s">
        <v>253</v>
      </c>
    </row>
    <row r="330" spans="1:2" ht="16.5" customHeight="1" x14ac:dyDescent="0.2"/>
    <row r="331" spans="1:2" ht="16.5" customHeight="1" x14ac:dyDescent="0.2">
      <c r="A331" s="16" t="s">
        <v>129</v>
      </c>
      <c r="B331" s="12" t="s">
        <v>130</v>
      </c>
    </row>
    <row r="332" spans="1:2" ht="31.5" customHeight="1" x14ac:dyDescent="0.2">
      <c r="A332" s="7"/>
      <c r="B332" s="19" t="s">
        <v>190</v>
      </c>
    </row>
    <row r="333" spans="1:2" ht="16.5" customHeight="1" x14ac:dyDescent="0.2"/>
    <row r="334" spans="1:2" ht="16.5" customHeight="1" x14ac:dyDescent="0.2">
      <c r="A334" s="11" t="str">
        <f>TEXT(TIME(MID(A329,7,2),MID(A329,10,2),0),"hh:mm")&amp;"-"&amp;TEXT(TIME(MID(A329,7,2),MID(A329,10,2),0)+TIME(0,30,0),"hh:mm")</f>
        <v>10:15-10:45</v>
      </c>
      <c r="B334" s="4" t="s">
        <v>24</v>
      </c>
    </row>
    <row r="335" spans="1:2" ht="31.5" customHeight="1" x14ac:dyDescent="0.2">
      <c r="A335" s="3" t="s">
        <v>25</v>
      </c>
      <c r="B335" s="10" t="s">
        <v>314</v>
      </c>
    </row>
    <row r="336" spans="1:2" ht="16.5" customHeight="1" x14ac:dyDescent="0.2">
      <c r="B336" s="9" t="s">
        <v>317</v>
      </c>
    </row>
    <row r="337" spans="1:2" ht="16.5" customHeight="1" x14ac:dyDescent="0.2"/>
    <row r="338" spans="1:2" ht="31.5" customHeight="1" x14ac:dyDescent="0.2">
      <c r="A338" s="11" t="str">
        <f>TEXT(TIME(MID(A334,7,2),MID(A334,10,2),0),"hh:mm")&amp;"-"&amp;TEXT(TIME(MID(A334,7,2),MID(A334,10,2),0)+TIME(0,15,0),"hh:mm")</f>
        <v>10:45-11:00</v>
      </c>
      <c r="B338" s="17" t="s">
        <v>328</v>
      </c>
    </row>
    <row r="339" spans="1:2" ht="66.5" customHeight="1" x14ac:dyDescent="0.2">
      <c r="A339" s="3" t="s">
        <v>89</v>
      </c>
      <c r="B339" s="9" t="s">
        <v>329</v>
      </c>
    </row>
    <row r="340" spans="1:2" ht="16.5" customHeight="1" x14ac:dyDescent="0.2"/>
    <row r="341" spans="1:2" ht="16.5" customHeight="1" x14ac:dyDescent="0.2">
      <c r="A341" s="11" t="str">
        <f>TEXT(TIME(MID(A338,7,2),MID(A338,10,2),0),"hh:mm")&amp;"-"&amp;TEXT(TIME(MID(A338,7,2),MID(A338,10,2),0)+TIME(0,15,0),"hh:mm")</f>
        <v>11:00-11:15</v>
      </c>
      <c r="B341" s="17" t="s">
        <v>265</v>
      </c>
    </row>
    <row r="342" spans="1:2" ht="31.5" customHeight="1" x14ac:dyDescent="0.2">
      <c r="A342" s="3" t="s">
        <v>90</v>
      </c>
      <c r="B342" s="9" t="s">
        <v>302</v>
      </c>
    </row>
    <row r="343" spans="1:2" ht="16.5" customHeight="1" x14ac:dyDescent="0.2"/>
    <row r="344" spans="1:2" ht="31.5" customHeight="1" x14ac:dyDescent="0.2">
      <c r="A344" s="11" t="str">
        <f>TEXT(TIME(MID(A341,7,2),MID(A341,10,2),0),"hh:mm")&amp;"-"&amp;TEXT(TIME(MID(A341,7,2),MID(A341,10,2),0)+TIME(0,15,0),"hh:mm")</f>
        <v>11:15-11:30</v>
      </c>
      <c r="B344" s="17" t="s">
        <v>91</v>
      </c>
    </row>
    <row r="345" spans="1:2" ht="97.5" customHeight="1" x14ac:dyDescent="0.2">
      <c r="A345" s="3" t="s">
        <v>92</v>
      </c>
      <c r="B345" s="9" t="s">
        <v>233</v>
      </c>
    </row>
    <row r="346" spans="1:2" ht="16.5" customHeight="1" x14ac:dyDescent="0.2"/>
    <row r="347" spans="1:2" ht="16.5" customHeight="1" x14ac:dyDescent="0.2">
      <c r="A347" s="11" t="str">
        <f>TEXT(TIME(MID(A344,7,2),MID(A344,10,2),0),"hh:mm")&amp;"-"&amp;TEXT(TIME(MID(A344,7,2),MID(A344,10,2),0)+TIME(0,15,0),"hh:mm")</f>
        <v>11:30-11:45</v>
      </c>
      <c r="B347" s="17" t="s">
        <v>93</v>
      </c>
    </row>
    <row r="348" spans="1:2" ht="51" customHeight="1" x14ac:dyDescent="0.2">
      <c r="A348" s="3" t="s">
        <v>94</v>
      </c>
      <c r="B348" s="9" t="s">
        <v>179</v>
      </c>
    </row>
    <row r="349" spans="1:2" ht="16.5" customHeight="1" x14ac:dyDescent="0.2"/>
    <row r="350" spans="1:2" ht="16.5" customHeight="1" x14ac:dyDescent="0.2">
      <c r="A350" s="11" t="str">
        <f>"12:30-"</f>
        <v>12:30-</v>
      </c>
      <c r="B350" s="4" t="s">
        <v>207</v>
      </c>
    </row>
    <row r="351" spans="1:2" ht="16.5" customHeight="1" x14ac:dyDescent="0.2"/>
    <row r="352" spans="1:2" ht="16.5" customHeight="1" x14ac:dyDescent="0.2">
      <c r="A352" s="11" t="str">
        <f>"18:30-"</f>
        <v>18:30-</v>
      </c>
      <c r="B352" s="4" t="s">
        <v>208</v>
      </c>
    </row>
    <row r="353" spans="1:2" ht="16.5" customHeight="1" x14ac:dyDescent="0.2"/>
    <row r="354" spans="1:2" ht="16.5" customHeight="1" x14ac:dyDescent="0.2">
      <c r="A354" s="21" t="s">
        <v>26</v>
      </c>
      <c r="B354" s="22"/>
    </row>
    <row r="355" spans="1:2" ht="16.5" customHeight="1" x14ac:dyDescent="0.2">
      <c r="A355" s="23"/>
      <c r="B355" s="24"/>
    </row>
    <row r="356" spans="1:2" ht="16.5" customHeight="1" x14ac:dyDescent="0.2">
      <c r="A356" s="16" t="s">
        <v>131</v>
      </c>
      <c r="B356" s="12" t="s">
        <v>132</v>
      </c>
    </row>
    <row r="357" spans="1:2" ht="31.5" customHeight="1" x14ac:dyDescent="0.2">
      <c r="A357" s="7"/>
      <c r="B357" s="19" t="s">
        <v>191</v>
      </c>
    </row>
    <row r="358" spans="1:2" ht="16.5" customHeight="1" x14ac:dyDescent="0.2"/>
    <row r="359" spans="1:2" ht="16.5" customHeight="1" x14ac:dyDescent="0.2">
      <c r="A359" s="3" t="s">
        <v>27</v>
      </c>
      <c r="B359" s="4" t="s">
        <v>28</v>
      </c>
    </row>
    <row r="360" spans="1:2" ht="31.5" customHeight="1" x14ac:dyDescent="0.2">
      <c r="A360" s="3" t="s">
        <v>29</v>
      </c>
      <c r="B360" s="10" t="s">
        <v>318</v>
      </c>
    </row>
    <row r="361" spans="1:2" ht="16.5" customHeight="1" x14ac:dyDescent="0.2">
      <c r="B361" s="9" t="s">
        <v>319</v>
      </c>
    </row>
    <row r="362" spans="1:2" ht="16.5" customHeight="1" x14ac:dyDescent="0.2"/>
    <row r="363" spans="1:2" ht="31.5" customHeight="1" x14ac:dyDescent="0.2">
      <c r="A363" s="11" t="str">
        <f>TEXT(TIME(MID(A359,7,2),MID(A359,10,2),0),"hh:mm")&amp;"-"&amp;TEXT(TIME(MID(A359,7,2),MID(A359,10,2),0)+TIME(0,15,0),"hh:mm")</f>
        <v>09:00-09:15</v>
      </c>
      <c r="B363" s="17" t="s">
        <v>95</v>
      </c>
    </row>
    <row r="364" spans="1:2" ht="64.5" customHeight="1" x14ac:dyDescent="0.2">
      <c r="A364" s="3" t="s">
        <v>96</v>
      </c>
      <c r="B364" s="9" t="s">
        <v>234</v>
      </c>
    </row>
    <row r="365" spans="1:2" ht="16.5" customHeight="1" x14ac:dyDescent="0.2"/>
    <row r="366" spans="1:2" ht="16.5" customHeight="1" x14ac:dyDescent="0.2">
      <c r="A366" s="11" t="str">
        <f>TEXT(TIME(MID(A363,7,2),MID(A363,10,2),0),"hh:mm")&amp;"-"&amp;TEXT(TIME(MID(A363,7,2),MID(A363,10,2),0)+TIME(0,15,0),"hh:mm")</f>
        <v>09:15-09:30</v>
      </c>
      <c r="B366" s="17" t="s">
        <v>97</v>
      </c>
    </row>
    <row r="367" spans="1:2" ht="51" customHeight="1" x14ac:dyDescent="0.2">
      <c r="A367" s="3" t="s">
        <v>98</v>
      </c>
      <c r="B367" s="9" t="s">
        <v>235</v>
      </c>
    </row>
    <row r="368" spans="1:2" ht="16.5" customHeight="1" x14ac:dyDescent="0.2"/>
    <row r="369" spans="1:2" ht="31.5" customHeight="1" x14ac:dyDescent="0.2">
      <c r="A369" s="11" t="str">
        <f>TEXT(TIME(MID(A366,7,2),MID(A366,10,2),0),"hh:mm")&amp;"-"&amp;TEXT(TIME(MID(A366,7,2),MID(A366,10,2),0)+TIME(0,15,0),"hh:mm")</f>
        <v>09:30-09:45</v>
      </c>
      <c r="B369" s="17" t="s">
        <v>292</v>
      </c>
    </row>
    <row r="370" spans="1:2" ht="45" customHeight="1" x14ac:dyDescent="0.2">
      <c r="A370" s="3" t="s">
        <v>99</v>
      </c>
      <c r="B370" s="9" t="s">
        <v>293</v>
      </c>
    </row>
    <row r="371" spans="1:2" ht="16.5" customHeight="1" x14ac:dyDescent="0.2"/>
    <row r="372" spans="1:2" ht="31.5" customHeight="1" x14ac:dyDescent="0.2">
      <c r="A372" s="11" t="str">
        <f>TEXT(TIME(MID(A369,7,2),MID(A369,10,2),0),"hh:mm")&amp;"-"&amp;TEXT(TIME(MID(A369,7,2),MID(A369,10,2),0)+TIME(0,15,0),"hh:mm")</f>
        <v>09:45-10:00</v>
      </c>
      <c r="B372" s="17" t="s">
        <v>206</v>
      </c>
    </row>
    <row r="373" spans="1:2" ht="98.5" customHeight="1" x14ac:dyDescent="0.2">
      <c r="A373" s="3" t="s">
        <v>100</v>
      </c>
      <c r="B373" s="9" t="s">
        <v>236</v>
      </c>
    </row>
    <row r="374" spans="1:2" ht="16.5" customHeight="1" x14ac:dyDescent="0.2"/>
    <row r="375" spans="1:2" ht="31.5" customHeight="1" x14ac:dyDescent="0.2">
      <c r="A375" s="11" t="str">
        <f>TEXT(TIME(MID(A372,7,2),MID(A372,10,2),0),"hh:mm")&amp;"-"&amp;TEXT(TIME(MID(A372,7,2),MID(A372,10,2),0)+TIME(0,15,0),"hh:mm")</f>
        <v>10:00-10:15</v>
      </c>
      <c r="B375" s="17" t="s">
        <v>101</v>
      </c>
    </row>
    <row r="376" spans="1:2" ht="98.5" customHeight="1" x14ac:dyDescent="0.2">
      <c r="A376" s="3" t="s">
        <v>102</v>
      </c>
      <c r="B376" s="9" t="s">
        <v>306</v>
      </c>
    </row>
    <row r="377" spans="1:2" ht="16.5" customHeight="1" x14ac:dyDescent="0.2"/>
    <row r="378" spans="1:2" ht="16.5" customHeight="1" x14ac:dyDescent="0.2">
      <c r="A378" s="11" t="str">
        <f>TEXT(TIME(MID(A375,7,2),MID(A375,10,2),0),"hh:mm")&amp;"-"&amp;TEXT(TIME(MID(A375,7,2),MID(A375,10,2),0)+TIME(0,$C$1,0),"hh:mm")</f>
        <v>10:15-10:40</v>
      </c>
      <c r="B378" s="4" t="s">
        <v>10</v>
      </c>
    </row>
    <row r="379" spans="1:2" ht="16.5" customHeight="1" x14ac:dyDescent="0.2"/>
    <row r="380" spans="1:2" ht="16.5" customHeight="1" x14ac:dyDescent="0.2">
      <c r="A380" s="16" t="s">
        <v>133</v>
      </c>
      <c r="B380" s="12" t="s">
        <v>103</v>
      </c>
    </row>
    <row r="381" spans="1:2" ht="31.5" customHeight="1" x14ac:dyDescent="0.2">
      <c r="A381" s="7"/>
      <c r="B381" s="19" t="s">
        <v>195</v>
      </c>
    </row>
    <row r="382" spans="1:2" ht="16.5" customHeight="1" x14ac:dyDescent="0.2">
      <c r="A382" s="8"/>
      <c r="B382" s="8"/>
    </row>
    <row r="383" spans="1:2" ht="45" customHeight="1" x14ac:dyDescent="0.2">
      <c r="A383" s="11" t="str">
        <f>TEXT(TIME(MID(A378,7,2),MID(A378,10,2),0),"hh:mm")&amp;"-"&amp;TEXT(TIME(MID(A378,7,2),MID(A378,10,2),0)+TIME(0,15,0),"hh:mm")</f>
        <v>10:40-10:55</v>
      </c>
      <c r="B383" s="17" t="s">
        <v>309</v>
      </c>
    </row>
    <row r="384" spans="1:2" ht="66.5" customHeight="1" x14ac:dyDescent="0.2">
      <c r="A384" s="3" t="s">
        <v>104</v>
      </c>
      <c r="B384" s="9" t="s">
        <v>308</v>
      </c>
    </row>
    <row r="385" spans="1:2" ht="16.5" customHeight="1" x14ac:dyDescent="0.2"/>
    <row r="386" spans="1:2" ht="31.5" customHeight="1" x14ac:dyDescent="0.2">
      <c r="A386" s="11" t="str">
        <f>TEXT(TIME(MID(A383,7,2),MID(A383,10,2),0),"hh:mm")&amp;"-"&amp;TEXT(TIME(MID(A383,7,2),MID(A383,10,2),0)+TIME(0,15,0),"hh:mm")</f>
        <v>10:55-11:10</v>
      </c>
      <c r="B386" s="17" t="s">
        <v>310</v>
      </c>
    </row>
    <row r="387" spans="1:2" ht="45" customHeight="1" x14ac:dyDescent="0.2">
      <c r="A387" s="3" t="s">
        <v>105</v>
      </c>
      <c r="B387" s="9" t="s">
        <v>237</v>
      </c>
    </row>
    <row r="388" spans="1:2" ht="16.5" customHeight="1" x14ac:dyDescent="0.2"/>
    <row r="389" spans="1:2" ht="16.5" customHeight="1" x14ac:dyDescent="0.2">
      <c r="A389" s="11" t="str">
        <f>TEXT(TIME(MID(A386,7,2),MID(A386,10,2),0),"hh:mm")&amp;"-"&amp;TEXT(TIME(MID(A386,7,2),MID(A386,10,2),0)+TIME(0,15,0),"hh:mm")</f>
        <v>11:10-11:25</v>
      </c>
      <c r="B389" s="17" t="s">
        <v>180</v>
      </c>
    </row>
    <row r="390" spans="1:2" ht="49" customHeight="1" x14ac:dyDescent="0.2">
      <c r="A390" s="3" t="s">
        <v>106</v>
      </c>
      <c r="B390" s="9" t="s">
        <v>238</v>
      </c>
    </row>
    <row r="391" spans="1:2" ht="16.5" customHeight="1" x14ac:dyDescent="0.2"/>
    <row r="392" spans="1:2" ht="34.5" customHeight="1" x14ac:dyDescent="0.2">
      <c r="A392" s="11" t="str">
        <f>TEXT(TIME(MID(A389,7,2),MID(A389,10,2),0),"hh:mm")&amp;"-"&amp;TEXT(TIME(MID(A389,7,2),MID(A389,10,2),0)+TIME(0,15,0),"hh:mm")</f>
        <v>11:25-11:40</v>
      </c>
      <c r="B392" s="17" t="s">
        <v>288</v>
      </c>
    </row>
    <row r="393" spans="1:2" ht="51" customHeight="1" x14ac:dyDescent="0.2">
      <c r="A393" s="3" t="s">
        <v>107</v>
      </c>
      <c r="B393" s="9" t="s">
        <v>280</v>
      </c>
    </row>
    <row r="394" spans="1:2" ht="16.5" customHeight="1" x14ac:dyDescent="0.2"/>
    <row r="395" spans="1:2" ht="31.5" customHeight="1" x14ac:dyDescent="0.2">
      <c r="A395" s="11" t="str">
        <f>TEXT(TIME(MID(A392,7,2),MID(A392,10,2),0),"hh:mm")&amp;"-"&amp;TEXT(TIME(MID(A392,7,2),MID(A392,10,2),0)+TIME(0,15,0),"hh:mm")</f>
        <v>11:40-11:55</v>
      </c>
      <c r="B395" s="17" t="s">
        <v>303</v>
      </c>
    </row>
    <row r="396" spans="1:2" ht="114" customHeight="1" x14ac:dyDescent="0.2">
      <c r="A396" s="3" t="s">
        <v>108</v>
      </c>
      <c r="B396" s="9" t="s">
        <v>304</v>
      </c>
    </row>
    <row r="397" spans="1:2" ht="16.5" customHeight="1" x14ac:dyDescent="0.2"/>
    <row r="398" spans="1:2" ht="16.5" customHeight="1" x14ac:dyDescent="0.2">
      <c r="A398" s="11" t="str">
        <f>TEXT(TIME(MID(A395,7,2),MID(A395,10,2),0),"hh:mm")&amp;"-"&amp;TEXT(TIME(MID(A395,7,2),MID(A395,10,2),0)+TIME(0,15,0),"hh:mm")</f>
        <v>11:55-12:10</v>
      </c>
      <c r="B398" s="17" t="s">
        <v>181</v>
      </c>
    </row>
    <row r="399" spans="1:2" ht="45" customHeight="1" x14ac:dyDescent="0.2">
      <c r="A399" s="3" t="s">
        <v>109</v>
      </c>
      <c r="B399" s="9" t="s">
        <v>287</v>
      </c>
    </row>
    <row r="400" spans="1:2" ht="16.5" customHeight="1" x14ac:dyDescent="0.2"/>
    <row r="401" spans="1:2" ht="16.5" customHeight="1" x14ac:dyDescent="0.2">
      <c r="A401" s="11" t="str">
        <f>TEXT(TIME(MID(A398,7,2),MID(A398,10,2),0),"hh:mm")&amp;"-"&amp;TEXT(TIME(MID(A398,7,2),MID(A398,10,2),0)+TIME(0,5,0),"hh:mm")</f>
        <v>12:10-12:15</v>
      </c>
      <c r="B401" s="4" t="s">
        <v>14</v>
      </c>
    </row>
  </sheetData>
  <mergeCells count="7">
    <mergeCell ref="A354:B355"/>
    <mergeCell ref="A209:B210"/>
    <mergeCell ref="A1:B1"/>
    <mergeCell ref="A5:B5"/>
    <mergeCell ref="A7:B8"/>
    <mergeCell ref="A3:B4"/>
    <mergeCell ref="A306:B307"/>
  </mergeCells>
  <phoneticPr fontId="1"/>
  <pageMargins left="0.7" right="0.7" top="0.75" bottom="0.75" header="0.3" footer="0.3"/>
  <pageSetup paperSize="9" orientation="portrait" r:id="rId1"/>
  <rowBreaks count="11" manualBreakCount="11">
    <brk id="58" max="16383" man="1"/>
    <brk id="78" max="16383" man="1"/>
    <brk id="105" max="16383" man="1"/>
    <brk id="129" max="16383" man="1"/>
    <brk id="152" max="16383" man="1"/>
    <brk id="179" max="16383" man="1"/>
    <brk id="200" max="16383" man="1"/>
    <brk id="228" max="16383" man="1"/>
    <brk id="283" max="16383" man="1"/>
    <brk id="313" max="16383" man="1"/>
    <brk id="33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IDL326-1</dc:creator>
  <cp:lastModifiedBy>mhakamata</cp:lastModifiedBy>
  <cp:lastPrinted>2017-05-07T23:42:20Z</cp:lastPrinted>
  <dcterms:created xsi:type="dcterms:W3CDTF">2011-02-28T01:56:21Z</dcterms:created>
  <dcterms:modified xsi:type="dcterms:W3CDTF">2017-05-08T01:20:18Z</dcterms:modified>
</cp:coreProperties>
</file>